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323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angeldelafuente/Dropbox/WORK CURRENT 19/Financiación Autonomica WIP/cuentas regionales 2003-/finanzas regs 2003-20/"/>
    </mc:Choice>
  </mc:AlternateContent>
  <xr:revisionPtr revIDLastSave="0" documentId="13_ncr:1_{34077CC4-3A1B-DF4A-BD0E-6D49429C8B8A}" xr6:coauthVersionLast="46" xr6:coauthVersionMax="46" xr10:uidLastSave="{00000000-0000-0000-0000-000000000000}"/>
  <bookViews>
    <workbookView xWindow="3160" yWindow="1560" windowWidth="23900" windowHeight="16200" tabRatio="500" xr2:uid="{00000000-000D-0000-FFFF-FFFF00000000}"/>
  </bookViews>
  <sheets>
    <sheet name="INDICE" sheetId="23" r:id="rId1"/>
    <sheet name="recursos" sheetId="2" r:id="rId2"/>
    <sheet name="empleos" sheetId="3" r:id="rId3"/>
    <sheet name="otras variables" sheetId="2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R76" i="3" l="1"/>
  <c r="Y28" i="2"/>
  <c r="Y27" i="2"/>
  <c r="Y26" i="2"/>
  <c r="Y25" i="2"/>
  <c r="Y24" i="2"/>
  <c r="Y23" i="2"/>
  <c r="Y22" i="2"/>
  <c r="Y21" i="2"/>
  <c r="Y20" i="2"/>
  <c r="Y19" i="2"/>
  <c r="Y18" i="2"/>
  <c r="Y17" i="2"/>
  <c r="Y16" i="2"/>
  <c r="Y15" i="2"/>
  <c r="Y14" i="2"/>
  <c r="Y13" i="2"/>
  <c r="Y12" i="2"/>
  <c r="Y11" i="2"/>
  <c r="Y9" i="3"/>
  <c r="Y10" i="3"/>
  <c r="Y11" i="3"/>
  <c r="Y12" i="3"/>
  <c r="Y13" i="3"/>
  <c r="Y14" i="3"/>
  <c r="Y15" i="3"/>
  <c r="Y16" i="3"/>
  <c r="Y17" i="3"/>
  <c r="Y18" i="3"/>
  <c r="Y19" i="3"/>
  <c r="Y20" i="3"/>
  <c r="Y21" i="3"/>
  <c r="Y22" i="3"/>
  <c r="Y23" i="3"/>
  <c r="Y24" i="3"/>
  <c r="Y25" i="3"/>
  <c r="Y8" i="3"/>
  <c r="C104" i="24"/>
  <c r="D104" i="24"/>
  <c r="E104" i="24"/>
  <c r="F104" i="24"/>
  <c r="G104" i="24"/>
  <c r="H104" i="24"/>
  <c r="I104" i="24"/>
  <c r="J104" i="24"/>
  <c r="K104" i="24"/>
  <c r="L104" i="24"/>
  <c r="M104" i="24"/>
  <c r="N104" i="24"/>
  <c r="O104" i="24"/>
  <c r="P104" i="24"/>
  <c r="Q104" i="24"/>
  <c r="R104" i="24"/>
  <c r="S104" i="24"/>
  <c r="T104" i="24"/>
  <c r="U104" i="24"/>
  <c r="V104" i="24"/>
  <c r="W104" i="24"/>
  <c r="C105" i="24"/>
  <c r="D105" i="24"/>
  <c r="E105" i="24"/>
  <c r="F105" i="24"/>
  <c r="G105" i="24"/>
  <c r="H105" i="24"/>
  <c r="I105" i="24"/>
  <c r="J105" i="24"/>
  <c r="K105" i="24"/>
  <c r="L105" i="24"/>
  <c r="M105" i="24"/>
  <c r="N105" i="24"/>
  <c r="O105" i="24"/>
  <c r="P105" i="24"/>
  <c r="Q105" i="24"/>
  <c r="R105" i="24"/>
  <c r="S105" i="24"/>
  <c r="T105" i="24"/>
  <c r="U105" i="24"/>
  <c r="V105" i="24"/>
  <c r="W105" i="24"/>
  <c r="C106" i="24"/>
  <c r="D106" i="24"/>
  <c r="E106" i="24"/>
  <c r="F106" i="24"/>
  <c r="G106" i="24"/>
  <c r="H106" i="24"/>
  <c r="I106" i="24"/>
  <c r="J106" i="24"/>
  <c r="K106" i="24"/>
  <c r="L106" i="24"/>
  <c r="M106" i="24"/>
  <c r="N106" i="24"/>
  <c r="O106" i="24"/>
  <c r="P106" i="24"/>
  <c r="Q106" i="24"/>
  <c r="R106" i="24"/>
  <c r="S106" i="24"/>
  <c r="T106" i="24"/>
  <c r="U106" i="24"/>
  <c r="V106" i="24"/>
  <c r="W106" i="24"/>
  <c r="C107" i="24"/>
  <c r="D107" i="24"/>
  <c r="E107" i="24"/>
  <c r="F107" i="24"/>
  <c r="G107" i="24"/>
  <c r="H107" i="24"/>
  <c r="I107" i="24"/>
  <c r="J107" i="24"/>
  <c r="K107" i="24"/>
  <c r="L107" i="24"/>
  <c r="M107" i="24"/>
  <c r="N107" i="24"/>
  <c r="O107" i="24"/>
  <c r="P107" i="24"/>
  <c r="Q107" i="24"/>
  <c r="R107" i="24"/>
  <c r="S107" i="24"/>
  <c r="T107" i="24"/>
  <c r="U107" i="24"/>
  <c r="V107" i="24"/>
  <c r="W107" i="24"/>
  <c r="C108" i="24"/>
  <c r="D108" i="24"/>
  <c r="E108" i="24"/>
  <c r="F108" i="24"/>
  <c r="G108" i="24"/>
  <c r="H108" i="24"/>
  <c r="I108" i="24"/>
  <c r="J108" i="24"/>
  <c r="K108" i="24"/>
  <c r="L108" i="24"/>
  <c r="M108" i="24"/>
  <c r="N108" i="24"/>
  <c r="O108" i="24"/>
  <c r="P108" i="24"/>
  <c r="Q108" i="24"/>
  <c r="R108" i="24"/>
  <c r="S108" i="24"/>
  <c r="T108" i="24"/>
  <c r="U108" i="24"/>
  <c r="V108" i="24"/>
  <c r="W108" i="24"/>
  <c r="C109" i="24"/>
  <c r="D109" i="24"/>
  <c r="E109" i="24"/>
  <c r="F109" i="24"/>
  <c r="G109" i="24"/>
  <c r="H109" i="24"/>
  <c r="I109" i="24"/>
  <c r="J109" i="24"/>
  <c r="K109" i="24"/>
  <c r="L109" i="24"/>
  <c r="M109" i="24"/>
  <c r="N109" i="24"/>
  <c r="O109" i="24"/>
  <c r="P109" i="24"/>
  <c r="Q109" i="24"/>
  <c r="R109" i="24"/>
  <c r="S109" i="24"/>
  <c r="T109" i="24"/>
  <c r="U109" i="24"/>
  <c r="V109" i="24"/>
  <c r="W109" i="24"/>
  <c r="C110" i="24"/>
  <c r="D110" i="24"/>
  <c r="E110" i="24"/>
  <c r="F110" i="24"/>
  <c r="G110" i="24"/>
  <c r="H110" i="24"/>
  <c r="I110" i="24"/>
  <c r="J110" i="24"/>
  <c r="K110" i="24"/>
  <c r="L110" i="24"/>
  <c r="M110" i="24"/>
  <c r="N110" i="24"/>
  <c r="O110" i="24"/>
  <c r="P110" i="24"/>
  <c r="Q110" i="24"/>
  <c r="R110" i="24"/>
  <c r="S110" i="24"/>
  <c r="T110" i="24"/>
  <c r="U110" i="24"/>
  <c r="V110" i="24"/>
  <c r="W110" i="24"/>
  <c r="C111" i="24"/>
  <c r="D111" i="24"/>
  <c r="E111" i="24"/>
  <c r="F111" i="24"/>
  <c r="G111" i="24"/>
  <c r="H111" i="24"/>
  <c r="I111" i="24"/>
  <c r="J111" i="24"/>
  <c r="K111" i="24"/>
  <c r="L111" i="24"/>
  <c r="M111" i="24"/>
  <c r="N111" i="24"/>
  <c r="O111" i="24"/>
  <c r="P111" i="24"/>
  <c r="Q111" i="24"/>
  <c r="R111" i="24"/>
  <c r="S111" i="24"/>
  <c r="T111" i="24"/>
  <c r="U111" i="24"/>
  <c r="V111" i="24"/>
  <c r="W111" i="24"/>
  <c r="C112" i="24"/>
  <c r="D112" i="24"/>
  <c r="E112" i="24"/>
  <c r="F112" i="24"/>
  <c r="G112" i="24"/>
  <c r="H112" i="24"/>
  <c r="I112" i="24"/>
  <c r="J112" i="24"/>
  <c r="K112" i="24"/>
  <c r="L112" i="24"/>
  <c r="M112" i="24"/>
  <c r="N112" i="24"/>
  <c r="O112" i="24"/>
  <c r="P112" i="24"/>
  <c r="Q112" i="24"/>
  <c r="R112" i="24"/>
  <c r="S112" i="24"/>
  <c r="T112" i="24"/>
  <c r="U112" i="24"/>
  <c r="V112" i="24"/>
  <c r="W112" i="24"/>
  <c r="C113" i="24"/>
  <c r="D113" i="24"/>
  <c r="E113" i="24"/>
  <c r="F113" i="24"/>
  <c r="G113" i="24"/>
  <c r="H113" i="24"/>
  <c r="I113" i="24"/>
  <c r="J113" i="24"/>
  <c r="K113" i="24"/>
  <c r="L113" i="24"/>
  <c r="M113" i="24"/>
  <c r="N113" i="24"/>
  <c r="O113" i="24"/>
  <c r="P113" i="24"/>
  <c r="Q113" i="24"/>
  <c r="R113" i="24"/>
  <c r="S113" i="24"/>
  <c r="T113" i="24"/>
  <c r="U113" i="24"/>
  <c r="V113" i="24"/>
  <c r="W113" i="24"/>
  <c r="C114" i="24"/>
  <c r="D114" i="24"/>
  <c r="E114" i="24"/>
  <c r="F114" i="24"/>
  <c r="G114" i="24"/>
  <c r="H114" i="24"/>
  <c r="I114" i="24"/>
  <c r="J114" i="24"/>
  <c r="K114" i="24"/>
  <c r="L114" i="24"/>
  <c r="M114" i="24"/>
  <c r="N114" i="24"/>
  <c r="O114" i="24"/>
  <c r="P114" i="24"/>
  <c r="Q114" i="24"/>
  <c r="R114" i="24"/>
  <c r="S114" i="24"/>
  <c r="T114" i="24"/>
  <c r="U114" i="24"/>
  <c r="V114" i="24"/>
  <c r="W114" i="24"/>
  <c r="C115" i="24"/>
  <c r="D115" i="24"/>
  <c r="E115" i="24"/>
  <c r="F115" i="24"/>
  <c r="G115" i="24"/>
  <c r="H115" i="24"/>
  <c r="I115" i="24"/>
  <c r="J115" i="24"/>
  <c r="K115" i="24"/>
  <c r="L115" i="24"/>
  <c r="M115" i="24"/>
  <c r="N115" i="24"/>
  <c r="O115" i="24"/>
  <c r="P115" i="24"/>
  <c r="Q115" i="24"/>
  <c r="R115" i="24"/>
  <c r="S115" i="24"/>
  <c r="T115" i="24"/>
  <c r="U115" i="24"/>
  <c r="V115" i="24"/>
  <c r="W115" i="24"/>
  <c r="C116" i="24"/>
  <c r="D116" i="24"/>
  <c r="E116" i="24"/>
  <c r="F116" i="24"/>
  <c r="G116" i="24"/>
  <c r="H116" i="24"/>
  <c r="I116" i="24"/>
  <c r="J116" i="24"/>
  <c r="K116" i="24"/>
  <c r="L116" i="24"/>
  <c r="M116" i="24"/>
  <c r="N116" i="24"/>
  <c r="O116" i="24"/>
  <c r="P116" i="24"/>
  <c r="Q116" i="24"/>
  <c r="R116" i="24"/>
  <c r="S116" i="24"/>
  <c r="T116" i="24"/>
  <c r="U116" i="24"/>
  <c r="V116" i="24"/>
  <c r="W116" i="24"/>
  <c r="C117" i="24"/>
  <c r="D117" i="24"/>
  <c r="E117" i="24"/>
  <c r="F117" i="24"/>
  <c r="G117" i="24"/>
  <c r="H117" i="24"/>
  <c r="I117" i="24"/>
  <c r="J117" i="24"/>
  <c r="K117" i="24"/>
  <c r="L117" i="24"/>
  <c r="M117" i="24"/>
  <c r="N117" i="24"/>
  <c r="O117" i="24"/>
  <c r="P117" i="24"/>
  <c r="Q117" i="24"/>
  <c r="R117" i="24"/>
  <c r="S117" i="24"/>
  <c r="T117" i="24"/>
  <c r="U117" i="24"/>
  <c r="V117" i="24"/>
  <c r="W117" i="24"/>
  <c r="C118" i="24"/>
  <c r="D118" i="24"/>
  <c r="E118" i="24"/>
  <c r="F118" i="24"/>
  <c r="G118" i="24"/>
  <c r="H118" i="24"/>
  <c r="I118" i="24"/>
  <c r="J118" i="24"/>
  <c r="K118" i="24"/>
  <c r="L118" i="24"/>
  <c r="M118" i="24"/>
  <c r="N118" i="24"/>
  <c r="O118" i="24"/>
  <c r="P118" i="24"/>
  <c r="Q118" i="24"/>
  <c r="R118" i="24"/>
  <c r="S118" i="24"/>
  <c r="T118" i="24"/>
  <c r="U118" i="24"/>
  <c r="V118" i="24"/>
  <c r="W118" i="24"/>
  <c r="C119" i="24"/>
  <c r="D119" i="24"/>
  <c r="E119" i="24"/>
  <c r="F119" i="24"/>
  <c r="G119" i="24"/>
  <c r="H119" i="24"/>
  <c r="I119" i="24"/>
  <c r="J119" i="24"/>
  <c r="K119" i="24"/>
  <c r="L119" i="24"/>
  <c r="M119" i="24"/>
  <c r="N119" i="24"/>
  <c r="O119" i="24"/>
  <c r="P119" i="24"/>
  <c r="Q119" i="24"/>
  <c r="R119" i="24"/>
  <c r="S119" i="24"/>
  <c r="T119" i="24"/>
  <c r="U119" i="24"/>
  <c r="V119" i="24"/>
  <c r="W119" i="24"/>
  <c r="C120" i="24"/>
  <c r="D120" i="24"/>
  <c r="E120" i="24"/>
  <c r="F120" i="24"/>
  <c r="G120" i="24"/>
  <c r="H120" i="24"/>
  <c r="I120" i="24"/>
  <c r="J120" i="24"/>
  <c r="K120" i="24"/>
  <c r="L120" i="24"/>
  <c r="M120" i="24"/>
  <c r="N120" i="24"/>
  <c r="O120" i="24"/>
  <c r="P120" i="24"/>
  <c r="Q120" i="24"/>
  <c r="R120" i="24"/>
  <c r="S120" i="24"/>
  <c r="T120" i="24"/>
  <c r="U120" i="24"/>
  <c r="V120" i="24"/>
  <c r="W120" i="24"/>
  <c r="D103" i="24"/>
  <c r="E103" i="24"/>
  <c r="F103" i="24"/>
  <c r="G103" i="24"/>
  <c r="H103" i="24"/>
  <c r="I103" i="24"/>
  <c r="J103" i="24"/>
  <c r="K103" i="24"/>
  <c r="L103" i="24"/>
  <c r="M103" i="24"/>
  <c r="N103" i="24"/>
  <c r="O103" i="24"/>
  <c r="P103" i="24"/>
  <c r="Q103" i="24"/>
  <c r="R103" i="24"/>
  <c r="S103" i="24"/>
  <c r="T103" i="24"/>
  <c r="U103" i="24"/>
  <c r="V103" i="24"/>
  <c r="W103" i="24"/>
  <c r="C103" i="24"/>
  <c r="D102" i="24"/>
  <c r="E102" i="24" s="1"/>
  <c r="F102" i="24" s="1"/>
  <c r="G102" i="24" s="1"/>
  <c r="H102" i="24" s="1"/>
  <c r="I102" i="24" s="1"/>
  <c r="J102" i="24" s="1"/>
  <c r="K102" i="24" s="1"/>
  <c r="L102" i="24" s="1"/>
  <c r="M102" i="24" s="1"/>
  <c r="N102" i="24" s="1"/>
  <c r="O102" i="24" s="1"/>
  <c r="P102" i="24" s="1"/>
  <c r="Q102" i="24" s="1"/>
  <c r="R102" i="24" s="1"/>
  <c r="S102" i="24" s="1"/>
  <c r="T102" i="24" s="1"/>
  <c r="U102" i="24" s="1"/>
  <c r="V102" i="24" s="1"/>
  <c r="W102" i="24" s="1"/>
  <c r="W79" i="24"/>
  <c r="U56" i="24"/>
  <c r="V56" i="24"/>
  <c r="W56" i="24"/>
  <c r="U57" i="24"/>
  <c r="V57" i="24"/>
  <c r="W57" i="24"/>
  <c r="U58" i="24"/>
  <c r="V58" i="24"/>
  <c r="W58" i="24"/>
  <c r="U59" i="24"/>
  <c r="V59" i="24"/>
  <c r="W59" i="24"/>
  <c r="U60" i="24"/>
  <c r="V60" i="24"/>
  <c r="W60" i="24"/>
  <c r="U61" i="24"/>
  <c r="V61" i="24"/>
  <c r="W61" i="24"/>
  <c r="U62" i="24"/>
  <c r="V62" i="24"/>
  <c r="W62" i="24"/>
  <c r="U63" i="24"/>
  <c r="V63" i="24"/>
  <c r="W63" i="24"/>
  <c r="U64" i="24"/>
  <c r="V64" i="24"/>
  <c r="W64" i="24"/>
  <c r="U65" i="24"/>
  <c r="V65" i="24"/>
  <c r="W65" i="24"/>
  <c r="U66" i="24"/>
  <c r="V66" i="24"/>
  <c r="W66" i="24"/>
  <c r="U67" i="24"/>
  <c r="V67" i="24"/>
  <c r="W67" i="24"/>
  <c r="U68" i="24"/>
  <c r="V68" i="24"/>
  <c r="W68" i="24"/>
  <c r="U69" i="24"/>
  <c r="V69" i="24"/>
  <c r="W69" i="24"/>
  <c r="U70" i="24"/>
  <c r="V70" i="24"/>
  <c r="W70" i="24"/>
  <c r="U71" i="24"/>
  <c r="V71" i="24"/>
  <c r="W71" i="24"/>
  <c r="U72" i="24"/>
  <c r="V72" i="24"/>
  <c r="W72" i="24"/>
  <c r="U73" i="24"/>
  <c r="V73" i="24"/>
  <c r="W73" i="24"/>
  <c r="W55" i="24"/>
  <c r="W51" i="24"/>
  <c r="W33" i="24"/>
  <c r="W29" i="24"/>
  <c r="W26" i="24"/>
  <c r="W7" i="24"/>
  <c r="U227" i="3"/>
  <c r="V227" i="3"/>
  <c r="W227" i="3"/>
  <c r="U228" i="3"/>
  <c r="V228" i="3"/>
  <c r="W228" i="3"/>
  <c r="U229" i="3"/>
  <c r="V229" i="3"/>
  <c r="W229" i="3"/>
  <c r="U230" i="3"/>
  <c r="V230" i="3"/>
  <c r="W230" i="3"/>
  <c r="U231" i="3"/>
  <c r="V231" i="3"/>
  <c r="W231" i="3"/>
  <c r="U232" i="3"/>
  <c r="V232" i="3"/>
  <c r="W232" i="3"/>
  <c r="U233" i="3"/>
  <c r="V233" i="3"/>
  <c r="W233" i="3"/>
  <c r="U234" i="3"/>
  <c r="V234" i="3"/>
  <c r="W234" i="3"/>
  <c r="U235" i="3"/>
  <c r="V235" i="3"/>
  <c r="W235" i="3"/>
  <c r="U236" i="3"/>
  <c r="V236" i="3"/>
  <c r="W236" i="3"/>
  <c r="U237" i="3"/>
  <c r="V237" i="3"/>
  <c r="W237" i="3"/>
  <c r="U238" i="3"/>
  <c r="V238" i="3"/>
  <c r="W238" i="3"/>
  <c r="U239" i="3"/>
  <c r="V239" i="3"/>
  <c r="W239" i="3"/>
  <c r="U240" i="3"/>
  <c r="V240" i="3"/>
  <c r="W240" i="3"/>
  <c r="U241" i="3"/>
  <c r="V241" i="3"/>
  <c r="W241" i="3"/>
  <c r="U242" i="3"/>
  <c r="V242" i="3"/>
  <c r="W242" i="3"/>
  <c r="U243" i="3"/>
  <c r="V243" i="3"/>
  <c r="W243" i="3"/>
  <c r="U244" i="3"/>
  <c r="V244" i="3"/>
  <c r="W244" i="3"/>
  <c r="AB227" i="3"/>
  <c r="W226" i="3"/>
  <c r="W202" i="3"/>
  <c r="U148" i="3"/>
  <c r="V148" i="3"/>
  <c r="W148" i="3"/>
  <c r="U124" i="3"/>
  <c r="V124" i="3"/>
  <c r="W124" i="3"/>
  <c r="U99" i="3"/>
  <c r="V99" i="3"/>
  <c r="W99" i="3"/>
  <c r="U75" i="3"/>
  <c r="V75" i="3"/>
  <c r="W75" i="3"/>
  <c r="U51" i="3"/>
  <c r="V51" i="3"/>
  <c r="W51" i="3"/>
  <c r="U26" i="3"/>
  <c r="V26" i="3"/>
  <c r="W26" i="3"/>
  <c r="U28" i="3"/>
  <c r="V28" i="3"/>
  <c r="W28" i="3"/>
  <c r="W85" i="2" l="1"/>
  <c r="U80" i="2"/>
  <c r="V80" i="2"/>
  <c r="W80" i="2"/>
  <c r="U55" i="2"/>
  <c r="V55" i="2"/>
  <c r="W55" i="2"/>
  <c r="V29" i="2"/>
  <c r="U29" i="2"/>
  <c r="W29" i="2"/>
  <c r="D79" i="24"/>
  <c r="E79" i="24" s="1"/>
  <c r="F79" i="24" s="1"/>
  <c r="G79" i="24" s="1"/>
  <c r="H79" i="24" s="1"/>
  <c r="I79" i="24" s="1"/>
  <c r="J79" i="24" s="1"/>
  <c r="K79" i="24" s="1"/>
  <c r="L79" i="24" s="1"/>
  <c r="M79" i="24" s="1"/>
  <c r="N79" i="24" s="1"/>
  <c r="O79" i="24" s="1"/>
  <c r="P79" i="24" s="1"/>
  <c r="Q79" i="24" s="1"/>
  <c r="R79" i="24" s="1"/>
  <c r="S79" i="24" s="1"/>
  <c r="T79" i="24" s="1"/>
  <c r="U79" i="24" s="1"/>
  <c r="V79" i="24" s="1"/>
  <c r="AB228" i="3"/>
  <c r="AB229" i="3"/>
  <c r="AB230" i="3"/>
  <c r="AB231" i="3"/>
  <c r="AB232" i="3"/>
  <c r="AB233" i="3"/>
  <c r="AB234" i="3"/>
  <c r="AB235" i="3"/>
  <c r="AB236" i="3"/>
  <c r="AB237" i="3"/>
  <c r="AB238" i="3"/>
  <c r="AB239" i="3"/>
  <c r="AB240" i="3"/>
  <c r="AB241" i="3"/>
  <c r="AB242" i="3"/>
  <c r="AB243" i="3"/>
  <c r="AB244" i="3"/>
  <c r="C228" i="3"/>
  <c r="D228" i="3"/>
  <c r="E228" i="3"/>
  <c r="F228" i="3"/>
  <c r="G228" i="3"/>
  <c r="H228" i="3"/>
  <c r="I228" i="3"/>
  <c r="J228" i="3"/>
  <c r="K228" i="3"/>
  <c r="L228" i="3"/>
  <c r="M228" i="3"/>
  <c r="N228" i="3"/>
  <c r="O228" i="3"/>
  <c r="P228" i="3"/>
  <c r="Q228" i="3"/>
  <c r="R228" i="3"/>
  <c r="S228" i="3"/>
  <c r="T228" i="3"/>
  <c r="C229" i="3"/>
  <c r="D229" i="3"/>
  <c r="E229" i="3"/>
  <c r="F229" i="3"/>
  <c r="G229" i="3"/>
  <c r="H229" i="3"/>
  <c r="I229" i="3"/>
  <c r="J229" i="3"/>
  <c r="K229" i="3"/>
  <c r="L229" i="3"/>
  <c r="M229" i="3"/>
  <c r="N229" i="3"/>
  <c r="O229" i="3"/>
  <c r="P229" i="3"/>
  <c r="Q229" i="3"/>
  <c r="R229" i="3"/>
  <c r="S229" i="3"/>
  <c r="T229" i="3"/>
  <c r="C230" i="3"/>
  <c r="D230" i="3"/>
  <c r="E230" i="3"/>
  <c r="F230" i="3"/>
  <c r="G230" i="3"/>
  <c r="H230" i="3"/>
  <c r="I230" i="3"/>
  <c r="J230" i="3"/>
  <c r="K230" i="3"/>
  <c r="L230" i="3"/>
  <c r="M230" i="3"/>
  <c r="N230" i="3"/>
  <c r="O230" i="3"/>
  <c r="P230" i="3"/>
  <c r="Q230" i="3"/>
  <c r="R230" i="3"/>
  <c r="S230" i="3"/>
  <c r="T230" i="3"/>
  <c r="C231" i="3"/>
  <c r="D231" i="3"/>
  <c r="E231" i="3"/>
  <c r="F231" i="3"/>
  <c r="G231" i="3"/>
  <c r="H231" i="3"/>
  <c r="I231" i="3"/>
  <c r="J231" i="3"/>
  <c r="K231" i="3"/>
  <c r="L231" i="3"/>
  <c r="M231" i="3"/>
  <c r="N231" i="3"/>
  <c r="O231" i="3"/>
  <c r="P231" i="3"/>
  <c r="Q231" i="3"/>
  <c r="R231" i="3"/>
  <c r="S231" i="3"/>
  <c r="T231" i="3"/>
  <c r="C232" i="3"/>
  <c r="D232" i="3"/>
  <c r="E232" i="3"/>
  <c r="F232" i="3"/>
  <c r="G232" i="3"/>
  <c r="H232" i="3"/>
  <c r="I232" i="3"/>
  <c r="J232" i="3"/>
  <c r="K232" i="3"/>
  <c r="L232" i="3"/>
  <c r="M232" i="3"/>
  <c r="N232" i="3"/>
  <c r="O232" i="3"/>
  <c r="P232" i="3"/>
  <c r="Q232" i="3"/>
  <c r="R232" i="3"/>
  <c r="S232" i="3"/>
  <c r="T232" i="3"/>
  <c r="C233" i="3"/>
  <c r="D233" i="3"/>
  <c r="E233" i="3"/>
  <c r="F233" i="3"/>
  <c r="G233" i="3"/>
  <c r="H233" i="3"/>
  <c r="I233" i="3"/>
  <c r="J233" i="3"/>
  <c r="K233" i="3"/>
  <c r="L233" i="3"/>
  <c r="M233" i="3"/>
  <c r="N233" i="3"/>
  <c r="O233" i="3"/>
  <c r="P233" i="3"/>
  <c r="Q233" i="3"/>
  <c r="R233" i="3"/>
  <c r="S233" i="3"/>
  <c r="T233" i="3"/>
  <c r="C234" i="3"/>
  <c r="D234" i="3"/>
  <c r="E234" i="3"/>
  <c r="F234" i="3"/>
  <c r="G234" i="3"/>
  <c r="H234" i="3"/>
  <c r="I234" i="3"/>
  <c r="J234" i="3"/>
  <c r="K234" i="3"/>
  <c r="L234" i="3"/>
  <c r="M234" i="3"/>
  <c r="N234" i="3"/>
  <c r="O234" i="3"/>
  <c r="P234" i="3"/>
  <c r="Q234" i="3"/>
  <c r="R234" i="3"/>
  <c r="S234" i="3"/>
  <c r="T234" i="3"/>
  <c r="C235" i="3"/>
  <c r="D235" i="3"/>
  <c r="E235" i="3"/>
  <c r="F235" i="3"/>
  <c r="G235" i="3"/>
  <c r="H235" i="3"/>
  <c r="I235" i="3"/>
  <c r="J235" i="3"/>
  <c r="K235" i="3"/>
  <c r="L235" i="3"/>
  <c r="M235" i="3"/>
  <c r="N235" i="3"/>
  <c r="O235" i="3"/>
  <c r="P235" i="3"/>
  <c r="Q235" i="3"/>
  <c r="R235" i="3"/>
  <c r="S235" i="3"/>
  <c r="T235" i="3"/>
  <c r="C236" i="3"/>
  <c r="D236" i="3"/>
  <c r="E236" i="3"/>
  <c r="F236" i="3"/>
  <c r="G236" i="3"/>
  <c r="H236" i="3"/>
  <c r="I236" i="3"/>
  <c r="J236" i="3"/>
  <c r="K236" i="3"/>
  <c r="L236" i="3"/>
  <c r="M236" i="3"/>
  <c r="N236" i="3"/>
  <c r="O236" i="3"/>
  <c r="P236" i="3"/>
  <c r="Q236" i="3"/>
  <c r="R236" i="3"/>
  <c r="S236" i="3"/>
  <c r="T236" i="3"/>
  <c r="C237" i="3"/>
  <c r="D237" i="3"/>
  <c r="E237" i="3"/>
  <c r="F237" i="3"/>
  <c r="G237" i="3"/>
  <c r="H237" i="3"/>
  <c r="I237" i="3"/>
  <c r="J237" i="3"/>
  <c r="K237" i="3"/>
  <c r="L237" i="3"/>
  <c r="M237" i="3"/>
  <c r="N237" i="3"/>
  <c r="O237" i="3"/>
  <c r="P237" i="3"/>
  <c r="Q237" i="3"/>
  <c r="R237" i="3"/>
  <c r="S237" i="3"/>
  <c r="T237" i="3"/>
  <c r="C238" i="3"/>
  <c r="D238" i="3"/>
  <c r="E238" i="3"/>
  <c r="F238" i="3"/>
  <c r="G238" i="3"/>
  <c r="H238" i="3"/>
  <c r="I238" i="3"/>
  <c r="J238" i="3"/>
  <c r="K238" i="3"/>
  <c r="L238" i="3"/>
  <c r="M238" i="3"/>
  <c r="N238" i="3"/>
  <c r="O238" i="3"/>
  <c r="P238" i="3"/>
  <c r="Q238" i="3"/>
  <c r="R238" i="3"/>
  <c r="S238" i="3"/>
  <c r="T238" i="3"/>
  <c r="C239" i="3"/>
  <c r="D239" i="3"/>
  <c r="E239" i="3"/>
  <c r="F239" i="3"/>
  <c r="G239" i="3"/>
  <c r="H239" i="3"/>
  <c r="I239" i="3"/>
  <c r="J239" i="3"/>
  <c r="K239" i="3"/>
  <c r="L239" i="3"/>
  <c r="M239" i="3"/>
  <c r="N239" i="3"/>
  <c r="O239" i="3"/>
  <c r="P239" i="3"/>
  <c r="Q239" i="3"/>
  <c r="R239" i="3"/>
  <c r="S239" i="3"/>
  <c r="T239" i="3"/>
  <c r="C240" i="3"/>
  <c r="D240" i="3"/>
  <c r="E240" i="3"/>
  <c r="F240" i="3"/>
  <c r="G240" i="3"/>
  <c r="H240" i="3"/>
  <c r="I240" i="3"/>
  <c r="J240" i="3"/>
  <c r="K240" i="3"/>
  <c r="L240" i="3"/>
  <c r="M240" i="3"/>
  <c r="N240" i="3"/>
  <c r="O240" i="3"/>
  <c r="P240" i="3"/>
  <c r="Q240" i="3"/>
  <c r="R240" i="3"/>
  <c r="S240" i="3"/>
  <c r="T240" i="3"/>
  <c r="C241" i="3"/>
  <c r="D241" i="3"/>
  <c r="E241" i="3"/>
  <c r="F241" i="3"/>
  <c r="G241" i="3"/>
  <c r="H241" i="3"/>
  <c r="I241" i="3"/>
  <c r="J241" i="3"/>
  <c r="K241" i="3"/>
  <c r="L241" i="3"/>
  <c r="M241" i="3"/>
  <c r="N241" i="3"/>
  <c r="O241" i="3"/>
  <c r="P241" i="3"/>
  <c r="Q241" i="3"/>
  <c r="R241" i="3"/>
  <c r="S241" i="3"/>
  <c r="T241" i="3"/>
  <c r="C242" i="3"/>
  <c r="D242" i="3"/>
  <c r="E242" i="3"/>
  <c r="F242" i="3"/>
  <c r="G242" i="3"/>
  <c r="H242" i="3"/>
  <c r="I242" i="3"/>
  <c r="J242" i="3"/>
  <c r="K242" i="3"/>
  <c r="L242" i="3"/>
  <c r="M242" i="3"/>
  <c r="N242" i="3"/>
  <c r="O242" i="3"/>
  <c r="P242" i="3"/>
  <c r="Q242" i="3"/>
  <c r="R242" i="3"/>
  <c r="S242" i="3"/>
  <c r="T242" i="3"/>
  <c r="C243" i="3"/>
  <c r="D243" i="3"/>
  <c r="E243" i="3"/>
  <c r="F243" i="3"/>
  <c r="G243" i="3"/>
  <c r="H243" i="3"/>
  <c r="I243" i="3"/>
  <c r="J243" i="3"/>
  <c r="K243" i="3"/>
  <c r="L243" i="3"/>
  <c r="M243" i="3"/>
  <c r="N243" i="3"/>
  <c r="O243" i="3"/>
  <c r="P243" i="3"/>
  <c r="Q243" i="3"/>
  <c r="R243" i="3"/>
  <c r="S243" i="3"/>
  <c r="T243" i="3"/>
  <c r="C244" i="3"/>
  <c r="D244" i="3"/>
  <c r="E244" i="3"/>
  <c r="F244" i="3"/>
  <c r="G244" i="3"/>
  <c r="H244" i="3"/>
  <c r="I244" i="3"/>
  <c r="J244" i="3"/>
  <c r="K244" i="3"/>
  <c r="L244" i="3"/>
  <c r="M244" i="3"/>
  <c r="N244" i="3"/>
  <c r="O244" i="3"/>
  <c r="P244" i="3"/>
  <c r="Q244" i="3"/>
  <c r="R244" i="3"/>
  <c r="S244" i="3"/>
  <c r="T244" i="3"/>
  <c r="D227" i="3"/>
  <c r="E227" i="3"/>
  <c r="F227" i="3"/>
  <c r="G227" i="3"/>
  <c r="H227" i="3"/>
  <c r="I227" i="3"/>
  <c r="J227" i="3"/>
  <c r="K227" i="3"/>
  <c r="L227" i="3"/>
  <c r="M227" i="3"/>
  <c r="N227" i="3"/>
  <c r="O227" i="3"/>
  <c r="P227" i="3"/>
  <c r="Q227" i="3"/>
  <c r="R227" i="3"/>
  <c r="S227" i="3"/>
  <c r="T227" i="3"/>
  <c r="C227" i="3"/>
  <c r="U226" i="3"/>
  <c r="V226" i="3" s="1"/>
  <c r="D226" i="3"/>
  <c r="E226" i="3" s="1"/>
  <c r="F226" i="3" s="1"/>
  <c r="G226" i="3" s="1"/>
  <c r="H226" i="3" s="1"/>
  <c r="I226" i="3" s="1"/>
  <c r="J226" i="3" s="1"/>
  <c r="K226" i="3" s="1"/>
  <c r="L226" i="3" s="1"/>
  <c r="M226" i="3" s="1"/>
  <c r="N226" i="3" s="1"/>
  <c r="O226" i="3" s="1"/>
  <c r="P226" i="3" s="1"/>
  <c r="Q226" i="3" s="1"/>
  <c r="AC228" i="3"/>
  <c r="AC229" i="3"/>
  <c r="AC230" i="3"/>
  <c r="AC231" i="3"/>
  <c r="AC232" i="3"/>
  <c r="AA209" i="3"/>
  <c r="AA210" i="3"/>
  <c r="AA211" i="3"/>
  <c r="AA212" i="3"/>
  <c r="AA213" i="3"/>
  <c r="AA214" i="3"/>
  <c r="AC239" i="3"/>
  <c r="AC240" i="3"/>
  <c r="AC241" i="3"/>
  <c r="AC242" i="3"/>
  <c r="AC243" i="3"/>
  <c r="AC244" i="3"/>
  <c r="AA203" i="3"/>
  <c r="D56" i="24"/>
  <c r="E56" i="24"/>
  <c r="D57" i="24"/>
  <c r="E57" i="24"/>
  <c r="D58" i="24"/>
  <c r="E58" i="24"/>
  <c r="D59" i="24"/>
  <c r="E59" i="24"/>
  <c r="D60" i="24"/>
  <c r="E60" i="24"/>
  <c r="D61" i="24"/>
  <c r="E61" i="24"/>
  <c r="D62" i="24"/>
  <c r="E62" i="24"/>
  <c r="D63" i="24"/>
  <c r="E63" i="24"/>
  <c r="D64" i="24"/>
  <c r="E64" i="24"/>
  <c r="D65" i="24"/>
  <c r="E65" i="24"/>
  <c r="D66" i="24"/>
  <c r="E66" i="24"/>
  <c r="D67" i="24"/>
  <c r="E67" i="24"/>
  <c r="D68" i="24"/>
  <c r="E68" i="24"/>
  <c r="D69" i="24"/>
  <c r="E69" i="24"/>
  <c r="D70" i="24"/>
  <c r="E70" i="24"/>
  <c r="D71" i="24"/>
  <c r="E71" i="24"/>
  <c r="D72" i="24"/>
  <c r="E72" i="24"/>
  <c r="D51" i="24"/>
  <c r="D73" i="24" s="1"/>
  <c r="E51" i="24"/>
  <c r="E73" i="24" s="1"/>
  <c r="C56" i="24"/>
  <c r="C51" i="24"/>
  <c r="C73" i="24" s="1"/>
  <c r="C72" i="24"/>
  <c r="C71" i="24"/>
  <c r="C70" i="24"/>
  <c r="C69" i="24"/>
  <c r="C68" i="24"/>
  <c r="C67" i="24"/>
  <c r="C66" i="24"/>
  <c r="C65" i="24"/>
  <c r="C64" i="24"/>
  <c r="C63" i="24"/>
  <c r="C62" i="24"/>
  <c r="C61" i="24"/>
  <c r="C60" i="24"/>
  <c r="C59" i="24"/>
  <c r="C58" i="24"/>
  <c r="C57" i="24"/>
  <c r="V51" i="24"/>
  <c r="D55" i="24"/>
  <c r="E55" i="24"/>
  <c r="F55" i="24" s="1"/>
  <c r="G55" i="24" s="1"/>
  <c r="H55" i="24" s="1"/>
  <c r="I55" i="24" s="1"/>
  <c r="J55" i="24" s="1"/>
  <c r="K55" i="24" s="1"/>
  <c r="L55" i="24" s="1"/>
  <c r="M55" i="24" s="1"/>
  <c r="N55" i="24" s="1"/>
  <c r="O55" i="24" s="1"/>
  <c r="P55" i="24" s="1"/>
  <c r="Q55" i="24" s="1"/>
  <c r="R55" i="24" s="1"/>
  <c r="S55" i="24" s="1"/>
  <c r="T55" i="24" s="1"/>
  <c r="U55" i="24" s="1"/>
  <c r="V55" i="24" s="1"/>
  <c r="D33" i="24"/>
  <c r="E33" i="24"/>
  <c r="F33" i="24" s="1"/>
  <c r="G33" i="24" s="1"/>
  <c r="H33" i="24" s="1"/>
  <c r="I33" i="24" s="1"/>
  <c r="J33" i="24" s="1"/>
  <c r="K33" i="24" s="1"/>
  <c r="L33" i="24" s="1"/>
  <c r="M33" i="24" s="1"/>
  <c r="N33" i="24" s="1"/>
  <c r="O33" i="24" s="1"/>
  <c r="P33" i="24" s="1"/>
  <c r="Q33" i="24" s="1"/>
  <c r="R33" i="24" s="1"/>
  <c r="S33" i="24" s="1"/>
  <c r="T33" i="24" s="1"/>
  <c r="U33" i="24" s="1"/>
  <c r="V33" i="24" s="1"/>
  <c r="U29" i="24"/>
  <c r="V29" i="24"/>
  <c r="V26" i="24"/>
  <c r="C26" i="24"/>
  <c r="D26" i="24"/>
  <c r="E26" i="24"/>
  <c r="F26" i="24"/>
  <c r="G26" i="24"/>
  <c r="H26" i="24"/>
  <c r="I26" i="24"/>
  <c r="J26" i="24"/>
  <c r="K26" i="24"/>
  <c r="L26" i="24"/>
  <c r="M26" i="24"/>
  <c r="N26" i="24"/>
  <c r="O26" i="24"/>
  <c r="P26" i="24"/>
  <c r="Q26" i="24"/>
  <c r="R26" i="24"/>
  <c r="S26" i="24"/>
  <c r="T26" i="24"/>
  <c r="U26" i="24"/>
  <c r="D7" i="24"/>
  <c r="E7" i="24"/>
  <c r="F7" i="24" s="1"/>
  <c r="G7" i="24" s="1"/>
  <c r="H7" i="24" s="1"/>
  <c r="I7" i="24" s="1"/>
  <c r="J7" i="24" s="1"/>
  <c r="K7" i="24" s="1"/>
  <c r="L7" i="24" s="1"/>
  <c r="M7" i="24" s="1"/>
  <c r="N7" i="24" s="1"/>
  <c r="O7" i="24" s="1"/>
  <c r="P7" i="24" s="1"/>
  <c r="Q7" i="24" s="1"/>
  <c r="R7" i="24" s="1"/>
  <c r="S7" i="24" s="1"/>
  <c r="T7" i="24" s="1"/>
  <c r="U7" i="24" s="1"/>
  <c r="V7" i="24" s="1"/>
  <c r="R51" i="3"/>
  <c r="U51" i="24"/>
  <c r="U202" i="3"/>
  <c r="V202" i="3" s="1"/>
  <c r="U177" i="3"/>
  <c r="V177" i="3" s="1"/>
  <c r="W177" i="3" s="1"/>
  <c r="S52" i="3"/>
  <c r="U85" i="2"/>
  <c r="V85" i="2" s="1"/>
  <c r="T172" i="3"/>
  <c r="S172" i="3"/>
  <c r="R172" i="3"/>
  <c r="T148" i="3"/>
  <c r="S148" i="3"/>
  <c r="R148" i="3"/>
  <c r="T124" i="3"/>
  <c r="S124" i="3"/>
  <c r="R124" i="3"/>
  <c r="T99" i="3"/>
  <c r="S99" i="3"/>
  <c r="R99" i="3"/>
  <c r="T75" i="3"/>
  <c r="S75" i="3"/>
  <c r="R75" i="3"/>
  <c r="T51" i="3"/>
  <c r="S51" i="3"/>
  <c r="T28" i="3"/>
  <c r="T26" i="3"/>
  <c r="S26" i="3"/>
  <c r="R26" i="3"/>
  <c r="T56" i="24"/>
  <c r="T57" i="24"/>
  <c r="T58" i="24"/>
  <c r="T59" i="24"/>
  <c r="T60" i="24"/>
  <c r="T61" i="24"/>
  <c r="T62" i="24"/>
  <c r="T63" i="24"/>
  <c r="T64" i="24"/>
  <c r="T65" i="24"/>
  <c r="T66" i="24"/>
  <c r="T67" i="24"/>
  <c r="T68" i="24"/>
  <c r="T69" i="24"/>
  <c r="T70" i="24"/>
  <c r="T71" i="24"/>
  <c r="T72" i="24"/>
  <c r="T51" i="24"/>
  <c r="T73" i="24"/>
  <c r="S51" i="24"/>
  <c r="S73" i="24" s="1"/>
  <c r="T80" i="2"/>
  <c r="S80" i="2"/>
  <c r="R80" i="2"/>
  <c r="T55" i="2"/>
  <c r="S55" i="2"/>
  <c r="R55" i="2"/>
  <c r="T29" i="2"/>
  <c r="G56" i="24"/>
  <c r="H56" i="24"/>
  <c r="I56" i="24"/>
  <c r="J56" i="24"/>
  <c r="K56" i="24"/>
  <c r="L56" i="24"/>
  <c r="M56" i="24"/>
  <c r="N56" i="24"/>
  <c r="O56" i="24"/>
  <c r="P56" i="24"/>
  <c r="Q56" i="24"/>
  <c r="R56" i="24"/>
  <c r="S56" i="24"/>
  <c r="G57" i="24"/>
  <c r="H57" i="24"/>
  <c r="I57" i="24"/>
  <c r="J57" i="24"/>
  <c r="K57" i="24"/>
  <c r="L57" i="24"/>
  <c r="M57" i="24"/>
  <c r="N57" i="24"/>
  <c r="O57" i="24"/>
  <c r="P57" i="24"/>
  <c r="Q57" i="24"/>
  <c r="R57" i="24"/>
  <c r="S57" i="24"/>
  <c r="G58" i="24"/>
  <c r="H58" i="24"/>
  <c r="I58" i="24"/>
  <c r="J58" i="24"/>
  <c r="K58" i="24"/>
  <c r="L58" i="24"/>
  <c r="M58" i="24"/>
  <c r="N58" i="24"/>
  <c r="O58" i="24"/>
  <c r="P58" i="24"/>
  <c r="Q58" i="24"/>
  <c r="R58" i="24"/>
  <c r="S58" i="24"/>
  <c r="G59" i="24"/>
  <c r="H59" i="24"/>
  <c r="I59" i="24"/>
  <c r="J59" i="24"/>
  <c r="K59" i="24"/>
  <c r="L59" i="24"/>
  <c r="M59" i="24"/>
  <c r="N59" i="24"/>
  <c r="O59" i="24"/>
  <c r="P59" i="24"/>
  <c r="Q59" i="24"/>
  <c r="R59" i="24"/>
  <c r="S59" i="24"/>
  <c r="G60" i="24"/>
  <c r="H60" i="24"/>
  <c r="I60" i="24"/>
  <c r="J60" i="24"/>
  <c r="K60" i="24"/>
  <c r="L60" i="24"/>
  <c r="M60" i="24"/>
  <c r="N60" i="24"/>
  <c r="O60" i="24"/>
  <c r="P60" i="24"/>
  <c r="Q60" i="24"/>
  <c r="R60" i="24"/>
  <c r="S60" i="24"/>
  <c r="G61" i="24"/>
  <c r="H61" i="24"/>
  <c r="I61" i="24"/>
  <c r="J61" i="24"/>
  <c r="K61" i="24"/>
  <c r="L61" i="24"/>
  <c r="M61" i="24"/>
  <c r="N61" i="24"/>
  <c r="O61" i="24"/>
  <c r="P61" i="24"/>
  <c r="Q61" i="24"/>
  <c r="R61" i="24"/>
  <c r="S61" i="24"/>
  <c r="G62" i="24"/>
  <c r="H62" i="24"/>
  <c r="I62" i="24"/>
  <c r="J62" i="24"/>
  <c r="K62" i="24"/>
  <c r="L62" i="24"/>
  <c r="M62" i="24"/>
  <c r="N62" i="24"/>
  <c r="O62" i="24"/>
  <c r="P62" i="24"/>
  <c r="Q62" i="24"/>
  <c r="R62" i="24"/>
  <c r="S62" i="24"/>
  <c r="G63" i="24"/>
  <c r="H63" i="24"/>
  <c r="I63" i="24"/>
  <c r="J63" i="24"/>
  <c r="K63" i="24"/>
  <c r="L63" i="24"/>
  <c r="M63" i="24"/>
  <c r="N63" i="24"/>
  <c r="O63" i="24"/>
  <c r="P63" i="24"/>
  <c r="Q63" i="24"/>
  <c r="R63" i="24"/>
  <c r="S63" i="24"/>
  <c r="G64" i="24"/>
  <c r="H64" i="24"/>
  <c r="I64" i="24"/>
  <c r="J64" i="24"/>
  <c r="K64" i="24"/>
  <c r="L64" i="24"/>
  <c r="M64" i="24"/>
  <c r="N64" i="24"/>
  <c r="O64" i="24"/>
  <c r="P64" i="24"/>
  <c r="Q64" i="24"/>
  <c r="R64" i="24"/>
  <c r="S64" i="24"/>
  <c r="G65" i="24"/>
  <c r="H65" i="24"/>
  <c r="I65" i="24"/>
  <c r="J65" i="24"/>
  <c r="K65" i="24"/>
  <c r="L65" i="24"/>
  <c r="M65" i="24"/>
  <c r="N65" i="24"/>
  <c r="O65" i="24"/>
  <c r="P65" i="24"/>
  <c r="Q65" i="24"/>
  <c r="R65" i="24"/>
  <c r="S65" i="24"/>
  <c r="G66" i="24"/>
  <c r="H66" i="24"/>
  <c r="I66" i="24"/>
  <c r="J66" i="24"/>
  <c r="K66" i="24"/>
  <c r="L66" i="24"/>
  <c r="M66" i="24"/>
  <c r="N66" i="24"/>
  <c r="O66" i="24"/>
  <c r="P66" i="24"/>
  <c r="Q66" i="24"/>
  <c r="R66" i="24"/>
  <c r="S66" i="24"/>
  <c r="G67" i="24"/>
  <c r="H67" i="24"/>
  <c r="I67" i="24"/>
  <c r="J67" i="24"/>
  <c r="K67" i="24"/>
  <c r="L67" i="24"/>
  <c r="M67" i="24"/>
  <c r="N67" i="24"/>
  <c r="O67" i="24"/>
  <c r="P67" i="24"/>
  <c r="Q67" i="24"/>
  <c r="R67" i="24"/>
  <c r="S67" i="24"/>
  <c r="G68" i="24"/>
  <c r="H68" i="24"/>
  <c r="I68" i="24"/>
  <c r="J68" i="24"/>
  <c r="K68" i="24"/>
  <c r="L68" i="24"/>
  <c r="M68" i="24"/>
  <c r="N68" i="24"/>
  <c r="O68" i="24"/>
  <c r="P68" i="24"/>
  <c r="Q68" i="24"/>
  <c r="R68" i="24"/>
  <c r="S68" i="24"/>
  <c r="G69" i="24"/>
  <c r="H69" i="24"/>
  <c r="I69" i="24"/>
  <c r="J69" i="24"/>
  <c r="K69" i="24"/>
  <c r="L69" i="24"/>
  <c r="M69" i="24"/>
  <c r="N69" i="24"/>
  <c r="O69" i="24"/>
  <c r="P69" i="24"/>
  <c r="Q69" i="24"/>
  <c r="R69" i="24"/>
  <c r="S69" i="24"/>
  <c r="G70" i="24"/>
  <c r="H70" i="24"/>
  <c r="I70" i="24"/>
  <c r="J70" i="24"/>
  <c r="K70" i="24"/>
  <c r="L70" i="24"/>
  <c r="M70" i="24"/>
  <c r="N70" i="24"/>
  <c r="O70" i="24"/>
  <c r="P70" i="24"/>
  <c r="Q70" i="24"/>
  <c r="R70" i="24"/>
  <c r="S70" i="24"/>
  <c r="G71" i="24"/>
  <c r="H71" i="24"/>
  <c r="I71" i="24"/>
  <c r="J71" i="24"/>
  <c r="K71" i="24"/>
  <c r="L71" i="24"/>
  <c r="M71" i="24"/>
  <c r="N71" i="24"/>
  <c r="O71" i="24"/>
  <c r="P71" i="24"/>
  <c r="Q71" i="24"/>
  <c r="R71" i="24"/>
  <c r="S71" i="24"/>
  <c r="G72" i="24"/>
  <c r="H72" i="24"/>
  <c r="I72" i="24"/>
  <c r="J72" i="24"/>
  <c r="K72" i="24"/>
  <c r="L72" i="24"/>
  <c r="M72" i="24"/>
  <c r="N72" i="24"/>
  <c r="O72" i="24"/>
  <c r="P72" i="24"/>
  <c r="Q72" i="24"/>
  <c r="R72" i="24"/>
  <c r="S72" i="24"/>
  <c r="Q51" i="24"/>
  <c r="Q73" i="24" s="1"/>
  <c r="F57" i="24"/>
  <c r="F58" i="24"/>
  <c r="F59" i="24"/>
  <c r="F60" i="24"/>
  <c r="F61" i="24"/>
  <c r="F62" i="24"/>
  <c r="F63" i="24"/>
  <c r="F64" i="24"/>
  <c r="F65" i="24"/>
  <c r="F66" i="24"/>
  <c r="F67" i="24"/>
  <c r="F68" i="24"/>
  <c r="F69" i="24"/>
  <c r="F70" i="24"/>
  <c r="F71" i="24"/>
  <c r="F72" i="24"/>
  <c r="F56" i="24"/>
  <c r="G28" i="3"/>
  <c r="H28" i="3"/>
  <c r="I28" i="3"/>
  <c r="J28" i="3"/>
  <c r="K28" i="3"/>
  <c r="L28" i="3"/>
  <c r="M28" i="3"/>
  <c r="N28" i="3"/>
  <c r="O28" i="3"/>
  <c r="P28" i="3"/>
  <c r="Q28" i="3"/>
  <c r="R28" i="3"/>
  <c r="S28" i="3"/>
  <c r="F28" i="3"/>
  <c r="R51" i="24"/>
  <c r="R73" i="24" s="1"/>
  <c r="P51" i="24"/>
  <c r="P73" i="24" s="1"/>
  <c r="O51" i="24"/>
  <c r="O73" i="24" s="1"/>
  <c r="N51" i="24"/>
  <c r="N73" i="24" s="1"/>
  <c r="M51" i="24"/>
  <c r="M73" i="24"/>
  <c r="L51" i="24"/>
  <c r="L73" i="24" s="1"/>
  <c r="K51" i="24"/>
  <c r="K73" i="24" s="1"/>
  <c r="J51" i="24"/>
  <c r="J73" i="24"/>
  <c r="I51" i="24"/>
  <c r="I73" i="24" s="1"/>
  <c r="H51" i="24"/>
  <c r="H73" i="24" s="1"/>
  <c r="G51" i="24"/>
  <c r="G73" i="24"/>
  <c r="F51" i="24"/>
  <c r="F73" i="24" s="1"/>
  <c r="K104" i="2"/>
  <c r="Q104" i="2"/>
  <c r="I104" i="2"/>
  <c r="C104" i="2"/>
  <c r="K221" i="3"/>
  <c r="J221" i="3"/>
  <c r="H221" i="3"/>
  <c r="Q221" i="3"/>
  <c r="G196" i="3"/>
  <c r="L196" i="3"/>
  <c r="C196" i="3"/>
  <c r="N221" i="3"/>
  <c r="E221" i="3"/>
  <c r="D202" i="3"/>
  <c r="E202" i="3" s="1"/>
  <c r="F202" i="3" s="1"/>
  <c r="G202" i="3" s="1"/>
  <c r="H202" i="3" s="1"/>
  <c r="I202" i="3" s="1"/>
  <c r="J202" i="3" s="1"/>
  <c r="K202" i="3" s="1"/>
  <c r="L202" i="3" s="1"/>
  <c r="M202" i="3" s="1"/>
  <c r="N202" i="3" s="1"/>
  <c r="O202" i="3" s="1"/>
  <c r="P202" i="3" s="1"/>
  <c r="Q202" i="3" s="1"/>
  <c r="P196" i="3"/>
  <c r="N196" i="3"/>
  <c r="J196" i="3"/>
  <c r="H196" i="3"/>
  <c r="F196" i="3"/>
  <c r="D196" i="3"/>
  <c r="D177" i="3"/>
  <c r="E177" i="3" s="1"/>
  <c r="F177" i="3" s="1"/>
  <c r="G177" i="3" s="1"/>
  <c r="H177" i="3" s="1"/>
  <c r="I177" i="3" s="1"/>
  <c r="J177" i="3" s="1"/>
  <c r="K177" i="3" s="1"/>
  <c r="L177" i="3" s="1"/>
  <c r="M177" i="3" s="1"/>
  <c r="N177" i="3" s="1"/>
  <c r="O177" i="3" s="1"/>
  <c r="P177" i="3" s="1"/>
  <c r="Q177" i="3" s="1"/>
  <c r="Q172" i="3"/>
  <c r="P172" i="3"/>
  <c r="O172" i="3"/>
  <c r="N172" i="3"/>
  <c r="M172" i="3"/>
  <c r="L172" i="3"/>
  <c r="K172" i="3"/>
  <c r="J172" i="3"/>
  <c r="I172" i="3"/>
  <c r="H172" i="3"/>
  <c r="G172" i="3"/>
  <c r="F172" i="3"/>
  <c r="E172" i="3"/>
  <c r="D172" i="3"/>
  <c r="C172" i="3"/>
  <c r="D153" i="3"/>
  <c r="E153" i="3" s="1"/>
  <c r="F153" i="3" s="1"/>
  <c r="G153" i="3" s="1"/>
  <c r="H153" i="3" s="1"/>
  <c r="I153" i="3" s="1"/>
  <c r="J153" i="3" s="1"/>
  <c r="K153" i="3" s="1"/>
  <c r="L153" i="3" s="1"/>
  <c r="M153" i="3" s="1"/>
  <c r="N153" i="3" s="1"/>
  <c r="O153" i="3" s="1"/>
  <c r="P153" i="3" s="1"/>
  <c r="Q153" i="3" s="1"/>
  <c r="R153" i="3" s="1"/>
  <c r="S153" i="3" s="1"/>
  <c r="T153" i="3" s="1"/>
  <c r="U153" i="3" s="1"/>
  <c r="V153" i="3" s="1"/>
  <c r="W153" i="3" s="1"/>
  <c r="Q148" i="3"/>
  <c r="P148" i="3"/>
  <c r="O148" i="3"/>
  <c r="N148" i="3"/>
  <c r="M148" i="3"/>
  <c r="L148" i="3"/>
  <c r="K148" i="3"/>
  <c r="J148" i="3"/>
  <c r="I148" i="3"/>
  <c r="H148" i="3"/>
  <c r="G148" i="3"/>
  <c r="F148" i="3"/>
  <c r="E148" i="3"/>
  <c r="D148" i="3"/>
  <c r="C148" i="3"/>
  <c r="D129" i="3"/>
  <c r="E129" i="3" s="1"/>
  <c r="F129" i="3" s="1"/>
  <c r="G129" i="3" s="1"/>
  <c r="H129" i="3" s="1"/>
  <c r="I129" i="3" s="1"/>
  <c r="J129" i="3" s="1"/>
  <c r="K129" i="3" s="1"/>
  <c r="L129" i="3" s="1"/>
  <c r="M129" i="3" s="1"/>
  <c r="N129" i="3" s="1"/>
  <c r="O129" i="3" s="1"/>
  <c r="P129" i="3" s="1"/>
  <c r="Q129" i="3" s="1"/>
  <c r="R129" i="3" s="1"/>
  <c r="S129" i="3" s="1"/>
  <c r="T129" i="3" s="1"/>
  <c r="U129" i="3" s="1"/>
  <c r="V129" i="3" s="1"/>
  <c r="W129" i="3" s="1"/>
  <c r="Q124" i="3"/>
  <c r="P124" i="3"/>
  <c r="O124" i="3"/>
  <c r="N124" i="3"/>
  <c r="M124" i="3"/>
  <c r="L124" i="3"/>
  <c r="K124" i="3"/>
  <c r="J124" i="3"/>
  <c r="I124" i="3"/>
  <c r="H124" i="3"/>
  <c r="G124" i="3"/>
  <c r="F124" i="3"/>
  <c r="E124" i="3"/>
  <c r="D124" i="3"/>
  <c r="C124" i="3"/>
  <c r="D105" i="3"/>
  <c r="E105" i="3" s="1"/>
  <c r="F105" i="3" s="1"/>
  <c r="G105" i="3" s="1"/>
  <c r="H105" i="3" s="1"/>
  <c r="I105" i="3" s="1"/>
  <c r="J105" i="3" s="1"/>
  <c r="K105" i="3" s="1"/>
  <c r="L105" i="3" s="1"/>
  <c r="M105" i="3" s="1"/>
  <c r="N105" i="3" s="1"/>
  <c r="O105" i="3" s="1"/>
  <c r="P105" i="3" s="1"/>
  <c r="Q105" i="3" s="1"/>
  <c r="R105" i="3" s="1"/>
  <c r="S105" i="3" s="1"/>
  <c r="T105" i="3" s="1"/>
  <c r="U105" i="3" s="1"/>
  <c r="V105" i="3" s="1"/>
  <c r="W105" i="3" s="1"/>
  <c r="Q99" i="3"/>
  <c r="P99" i="3"/>
  <c r="O99" i="3"/>
  <c r="N99" i="3"/>
  <c r="M99" i="3"/>
  <c r="L99" i="3"/>
  <c r="K99" i="3"/>
  <c r="J99" i="3"/>
  <c r="I99" i="3"/>
  <c r="H99" i="3"/>
  <c r="G99" i="3"/>
  <c r="F99" i="3"/>
  <c r="E99" i="3"/>
  <c r="D99" i="3"/>
  <c r="C99" i="3"/>
  <c r="D80" i="3"/>
  <c r="E80" i="3" s="1"/>
  <c r="F80" i="3" s="1"/>
  <c r="G80" i="3" s="1"/>
  <c r="H80" i="3" s="1"/>
  <c r="I80" i="3" s="1"/>
  <c r="J80" i="3" s="1"/>
  <c r="K80" i="3" s="1"/>
  <c r="L80" i="3" s="1"/>
  <c r="M80" i="3" s="1"/>
  <c r="N80" i="3" s="1"/>
  <c r="O80" i="3" s="1"/>
  <c r="P80" i="3" s="1"/>
  <c r="Q80" i="3" s="1"/>
  <c r="R80" i="3" s="1"/>
  <c r="S80" i="3" s="1"/>
  <c r="T80" i="3" s="1"/>
  <c r="U80" i="3" s="1"/>
  <c r="V80" i="3" s="1"/>
  <c r="W80" i="3" s="1"/>
  <c r="Q75" i="3"/>
  <c r="P75" i="3"/>
  <c r="O75" i="3"/>
  <c r="N75" i="3"/>
  <c r="M75" i="3"/>
  <c r="L75" i="3"/>
  <c r="K75" i="3"/>
  <c r="J75" i="3"/>
  <c r="I75" i="3"/>
  <c r="H75" i="3"/>
  <c r="G75" i="3"/>
  <c r="F75" i="3"/>
  <c r="E75" i="3"/>
  <c r="D75" i="3"/>
  <c r="C75" i="3"/>
  <c r="D56" i="3"/>
  <c r="E56" i="3" s="1"/>
  <c r="F56" i="3" s="1"/>
  <c r="G56" i="3" s="1"/>
  <c r="H56" i="3" s="1"/>
  <c r="I56" i="3" s="1"/>
  <c r="J56" i="3" s="1"/>
  <c r="K56" i="3" s="1"/>
  <c r="L56" i="3" s="1"/>
  <c r="M56" i="3" s="1"/>
  <c r="N56" i="3" s="1"/>
  <c r="O56" i="3" s="1"/>
  <c r="P56" i="3" s="1"/>
  <c r="Q56" i="3" s="1"/>
  <c r="R56" i="3" s="1"/>
  <c r="S56" i="3" s="1"/>
  <c r="T56" i="3" s="1"/>
  <c r="U56" i="3" s="1"/>
  <c r="V56" i="3" s="1"/>
  <c r="W56" i="3" s="1"/>
  <c r="Q51" i="3"/>
  <c r="P51" i="3"/>
  <c r="O51" i="3"/>
  <c r="N51" i="3"/>
  <c r="M51" i="3"/>
  <c r="L51" i="3"/>
  <c r="K51" i="3"/>
  <c r="J51" i="3"/>
  <c r="I51" i="3"/>
  <c r="H51" i="3"/>
  <c r="G51" i="3"/>
  <c r="F51" i="3"/>
  <c r="E51" i="3"/>
  <c r="D51" i="3"/>
  <c r="C51" i="3"/>
  <c r="D32" i="3"/>
  <c r="E32" i="3" s="1"/>
  <c r="F32" i="3" s="1"/>
  <c r="G32" i="3" s="1"/>
  <c r="H32" i="3" s="1"/>
  <c r="I32" i="3" s="1"/>
  <c r="J32" i="3" s="1"/>
  <c r="K32" i="3" s="1"/>
  <c r="L32" i="3" s="1"/>
  <c r="M32" i="3" s="1"/>
  <c r="N32" i="3" s="1"/>
  <c r="O32" i="3" s="1"/>
  <c r="P32" i="3" s="1"/>
  <c r="Q32" i="3" s="1"/>
  <c r="R32" i="3" s="1"/>
  <c r="S32" i="3" s="1"/>
  <c r="T32" i="3" s="1"/>
  <c r="U32" i="3" s="1"/>
  <c r="V32" i="3" s="1"/>
  <c r="W32" i="3" s="1"/>
  <c r="Q26" i="3"/>
  <c r="P26" i="3"/>
  <c r="O26" i="3"/>
  <c r="N26" i="3"/>
  <c r="M26" i="3"/>
  <c r="L26" i="3"/>
  <c r="K26" i="3"/>
  <c r="J26" i="3"/>
  <c r="I26" i="3"/>
  <c r="H26" i="3"/>
  <c r="G26" i="3"/>
  <c r="F26" i="3"/>
  <c r="E26" i="3"/>
  <c r="D26" i="3"/>
  <c r="C26" i="3"/>
  <c r="D7" i="3"/>
  <c r="E7" i="3" s="1"/>
  <c r="F7" i="3" s="1"/>
  <c r="G7" i="3" s="1"/>
  <c r="H7" i="3" s="1"/>
  <c r="I7" i="3" s="1"/>
  <c r="J7" i="3" s="1"/>
  <c r="K7" i="3" s="1"/>
  <c r="L7" i="3" s="1"/>
  <c r="M7" i="3" s="1"/>
  <c r="N7" i="3" s="1"/>
  <c r="O7" i="3" s="1"/>
  <c r="P7" i="3" s="1"/>
  <c r="Q7" i="3" s="1"/>
  <c r="R7" i="3" s="1"/>
  <c r="S7" i="3" s="1"/>
  <c r="T7" i="3" s="1"/>
  <c r="U7" i="3" s="1"/>
  <c r="V7" i="3" s="1"/>
  <c r="W7" i="3" s="1"/>
  <c r="P104" i="2"/>
  <c r="N104" i="2"/>
  <c r="L104" i="2"/>
  <c r="J104" i="2"/>
  <c r="H104" i="2"/>
  <c r="G104" i="2"/>
  <c r="F104" i="2"/>
  <c r="E104" i="2"/>
  <c r="D104" i="2"/>
  <c r="D85" i="2"/>
  <c r="E85" i="2" s="1"/>
  <c r="F85" i="2" s="1"/>
  <c r="G85" i="2" s="1"/>
  <c r="H85" i="2" s="1"/>
  <c r="I85" i="2" s="1"/>
  <c r="J85" i="2" s="1"/>
  <c r="K85" i="2" s="1"/>
  <c r="L85" i="2" s="1"/>
  <c r="M85" i="2" s="1"/>
  <c r="N85" i="2" s="1"/>
  <c r="O85" i="2" s="1"/>
  <c r="P85" i="2" s="1"/>
  <c r="Q85" i="2" s="1"/>
  <c r="Q80" i="2"/>
  <c r="P80" i="2"/>
  <c r="O80" i="2"/>
  <c r="N80" i="2"/>
  <c r="M80" i="2"/>
  <c r="L80" i="2"/>
  <c r="K80" i="2"/>
  <c r="J80" i="2"/>
  <c r="I80" i="2"/>
  <c r="H80" i="2"/>
  <c r="G80" i="2"/>
  <c r="F80" i="2"/>
  <c r="E80" i="2"/>
  <c r="D80" i="2"/>
  <c r="C80" i="2"/>
  <c r="D61" i="2"/>
  <c r="E61" i="2" s="1"/>
  <c r="F61" i="2" s="1"/>
  <c r="G61" i="2" s="1"/>
  <c r="H61" i="2" s="1"/>
  <c r="I61" i="2" s="1"/>
  <c r="J61" i="2" s="1"/>
  <c r="K61" i="2" s="1"/>
  <c r="L61" i="2" s="1"/>
  <c r="M61" i="2" s="1"/>
  <c r="N61" i="2" s="1"/>
  <c r="O61" i="2" s="1"/>
  <c r="P61" i="2" s="1"/>
  <c r="Q61" i="2" s="1"/>
  <c r="R61" i="2" s="1"/>
  <c r="S61" i="2" s="1"/>
  <c r="T61" i="2" s="1"/>
  <c r="U61" i="2" s="1"/>
  <c r="V61" i="2" s="1"/>
  <c r="W61" i="2" s="1"/>
  <c r="Q55" i="2"/>
  <c r="P55" i="2"/>
  <c r="O55" i="2"/>
  <c r="N55" i="2"/>
  <c r="M55" i="2"/>
  <c r="L55" i="2"/>
  <c r="K55" i="2"/>
  <c r="J55" i="2"/>
  <c r="I55" i="2"/>
  <c r="H55" i="2"/>
  <c r="G55" i="2"/>
  <c r="F55" i="2"/>
  <c r="E55" i="2"/>
  <c r="D55" i="2"/>
  <c r="C55" i="2"/>
  <c r="D36" i="2"/>
  <c r="E36" i="2" s="1"/>
  <c r="F36" i="2" s="1"/>
  <c r="G36" i="2" s="1"/>
  <c r="H36" i="2" s="1"/>
  <c r="I36" i="2" s="1"/>
  <c r="J36" i="2" s="1"/>
  <c r="K36" i="2" s="1"/>
  <c r="L36" i="2" s="1"/>
  <c r="M36" i="2" s="1"/>
  <c r="N36" i="2" s="1"/>
  <c r="O36" i="2" s="1"/>
  <c r="P36" i="2" s="1"/>
  <c r="Q36" i="2" s="1"/>
  <c r="R36" i="2" s="1"/>
  <c r="S36" i="2" s="1"/>
  <c r="T36" i="2" s="1"/>
  <c r="U36" i="2" s="1"/>
  <c r="V36" i="2" s="1"/>
  <c r="W36" i="2" s="1"/>
  <c r="D29" i="2"/>
  <c r="E29" i="2"/>
  <c r="F29" i="2"/>
  <c r="G29" i="2"/>
  <c r="H29" i="2"/>
  <c r="I29" i="2"/>
  <c r="J29" i="2"/>
  <c r="K29" i="2"/>
  <c r="L29" i="2"/>
  <c r="M29" i="2"/>
  <c r="N29" i="2"/>
  <c r="O29" i="2"/>
  <c r="P29" i="2"/>
  <c r="Q29" i="2"/>
  <c r="R29" i="2"/>
  <c r="S29" i="2"/>
  <c r="C29" i="2"/>
  <c r="D10" i="2"/>
  <c r="E10" i="2" s="1"/>
  <c r="F10" i="2" s="1"/>
  <c r="G10" i="2" s="1"/>
  <c r="H10" i="2" s="1"/>
  <c r="I10" i="2" s="1"/>
  <c r="J10" i="2" s="1"/>
  <c r="K10" i="2" s="1"/>
  <c r="L10" i="2" s="1"/>
  <c r="M10" i="2" s="1"/>
  <c r="N10" i="2" s="1"/>
  <c r="O10" i="2" s="1"/>
  <c r="P10" i="2" s="1"/>
  <c r="Q10" i="2" s="1"/>
  <c r="R10" i="2" s="1"/>
  <c r="S10" i="2" s="1"/>
  <c r="T10" i="2" s="1"/>
  <c r="U10" i="2" s="1"/>
  <c r="V10" i="2" s="1"/>
  <c r="W10" i="2" s="1"/>
  <c r="L221" i="3"/>
  <c r="K196" i="3"/>
  <c r="M196" i="3"/>
  <c r="O196" i="3"/>
  <c r="Q196" i="3"/>
  <c r="E196" i="3"/>
  <c r="M221" i="3"/>
  <c r="P221" i="3"/>
  <c r="D221" i="3"/>
  <c r="G221" i="3"/>
  <c r="I196" i="3"/>
  <c r="O221" i="3"/>
  <c r="C221" i="3"/>
  <c r="F221" i="3"/>
  <c r="I221" i="3"/>
  <c r="M104" i="2"/>
  <c r="O104" i="2"/>
  <c r="AC237" i="3" l="1"/>
  <c r="AC236" i="3"/>
  <c r="AC235" i="3"/>
  <c r="AC238" i="3"/>
  <c r="AC227" i="3"/>
  <c r="AA220" i="3"/>
  <c r="AA208" i="3"/>
  <c r="AA219" i="3"/>
  <c r="AA207" i="3"/>
  <c r="AA218" i="3"/>
  <c r="AA206" i="3"/>
  <c r="AA217" i="3"/>
  <c r="AA205" i="3"/>
  <c r="AA216" i="3"/>
  <c r="AA204" i="3"/>
  <c r="AA215" i="3"/>
  <c r="AC234" i="3"/>
  <c r="AC233" i="3"/>
</calcChain>
</file>

<file path=xl/sharedStrings.xml><?xml version="1.0" encoding="utf-8"?>
<sst xmlns="http://schemas.openxmlformats.org/spreadsheetml/2006/main" count="751" uniqueCount="106">
  <si>
    <t>Andalucía</t>
  </si>
  <si>
    <t xml:space="preserve">Aragón </t>
  </si>
  <si>
    <t>Asturias</t>
  </si>
  <si>
    <t>Baleares</t>
  </si>
  <si>
    <t>Canarias</t>
  </si>
  <si>
    <t>Cantabria</t>
  </si>
  <si>
    <t>Castilla-La Mancha</t>
  </si>
  <si>
    <t>Castilla y León</t>
  </si>
  <si>
    <t>Cataluña</t>
  </si>
  <si>
    <t>Extremadura</t>
  </si>
  <si>
    <t>Galicia</t>
  </si>
  <si>
    <t xml:space="preserve">La Rioja </t>
  </si>
  <si>
    <t>País Vasco</t>
  </si>
  <si>
    <t>gastos de capital</t>
  </si>
  <si>
    <t>intereses</t>
  </si>
  <si>
    <t>otros gastos corrientes</t>
  </si>
  <si>
    <t>Remuneración de asalariados</t>
  </si>
  <si>
    <t>Consumos intermedios</t>
  </si>
  <si>
    <t>saldo presupuestario</t>
  </si>
  <si>
    <t>PIB utilizado por la IGAE</t>
  </si>
  <si>
    <t>Navarra</t>
  </si>
  <si>
    <t>Madrid</t>
  </si>
  <si>
    <t>Valencia</t>
  </si>
  <si>
    <t>Total CCAA</t>
  </si>
  <si>
    <t>Murcia</t>
  </si>
  <si>
    <t>transferencias netas de otras AAPP</t>
  </si>
  <si>
    <t>impuestos ajustados por recaudación incierta</t>
  </si>
  <si>
    <t>OJO CON EL ORDEN DE LAS REGIONES, NO ES EL HABITUAL</t>
  </si>
  <si>
    <t>check</t>
  </si>
  <si>
    <t>recursos no financieros netos, incluye transferencias netas de otras administraciones publicas</t>
  </si>
  <si>
    <t>Total España</t>
  </si>
  <si>
    <t>dif con suma</t>
  </si>
  <si>
    <t>millones de euros corrientes</t>
  </si>
  <si>
    <t>empleos netos (sin transf a otras aapp)</t>
  </si>
  <si>
    <t>España</t>
  </si>
  <si>
    <t>población padrón 1 de enero, ine</t>
  </si>
  <si>
    <t>Prestaciones sociales en efectivo y en especie (producción de mercado adquirida por las aapp)</t>
  </si>
  <si>
    <t>(transferencias recibidas - transferencias pagadas)</t>
  </si>
  <si>
    <t xml:space="preserve">Fuente:IGAE, Intervención General de la Administración del Estado (IGAE, 2017a). Operaciones no financieras del subsector administración regional y detalle por comunidades.
</t>
  </si>
  <si>
    <t>http://www.igae.pap.minhap.gob.es/sitios/igae/es-ES/ContabilidadNacional/infadmPublicas/infadmcomunidadesautonomas/Paginas/ianofinancierasCA.aspx</t>
  </si>
  <si>
    <t>Otras variables</t>
  </si>
  <si>
    <t>PIB a precios corrientes</t>
  </si>
  <si>
    <t>deflactor del PIB nacional</t>
  </si>
  <si>
    <t>población padron 1 de enero, INE</t>
  </si>
  <si>
    <t>para más detalles sobre la construcción de las series y sus fuentes véase</t>
  </si>
  <si>
    <t>Recursos</t>
  </si>
  <si>
    <t>recursos no financieros netos o ajustados, incluye transferencias netas de otras administraciones publicas</t>
  </si>
  <si>
    <t>componentes de los recursos ajustados:</t>
  </si>
  <si>
    <t xml:space="preserve">   componentes de los recursos ajustados:</t>
  </si>
  <si>
    <t>transferencias netas de otras AAPP (transferencias recibidas - transferencias pagadas)</t>
  </si>
  <si>
    <t>resto de ingresos/recursos</t>
  </si>
  <si>
    <t>Empleos</t>
  </si>
  <si>
    <t>empleos netos (sin transferencias a otras aapp)</t>
  </si>
  <si>
    <t xml:space="preserve">  componentes de los empleos netos:</t>
  </si>
  <si>
    <t>empleos corrientes netos de intereses</t>
  </si>
  <si>
    <t xml:space="preserve">  de lo cual:</t>
  </si>
  <si>
    <t>capacidad/necesidadesd e financiación</t>
  </si>
  <si>
    <t>Series de los principales agregados:</t>
  </si>
  <si>
    <t xml:space="preserve">    de lo cual:</t>
  </si>
  <si>
    <t>x</t>
  </si>
  <si>
    <t>CCAARC</t>
  </si>
  <si>
    <t>intereses/pob</t>
  </si>
  <si>
    <t>(P)</t>
  </si>
  <si>
    <t>(A)</t>
  </si>
  <si>
    <t xml:space="preserve"> = Ceuta y Melilla +extra regio</t>
  </si>
  <si>
    <t>Datos de la IGAE</t>
  </si>
  <si>
    <t>actualizado</t>
  </si>
  <si>
    <t>updated 2020</t>
  </si>
  <si>
    <t>DEFLACTOR DEL PIB, 2015 = 1.00</t>
  </si>
  <si>
    <t>2019 sin</t>
  </si>
  <si>
    <t>SII</t>
  </si>
  <si>
    <t>efecto SII</t>
  </si>
  <si>
    <t>saldo presupuestario como % del PIB</t>
  </si>
  <si>
    <t>SII/PIB</t>
  </si>
  <si>
    <t>**** nota, se ha eliminado el ajuste por recaudación incierta en la revisión estadística de 2019</t>
  </si>
  <si>
    <t xml:space="preserve">millones de euros </t>
  </si>
  <si>
    <t>deuda autonómica a 31 de diciembre</t>
  </si>
  <si>
    <t>Fuentes:</t>
  </si>
  <si>
    <t>IGAE, Intervención General de la Administración del Estado. Operaciones no financieras del subsector administración regional y detalle por comunidades.</t>
  </si>
  <si>
    <t>https://www.igae.pap.hacienda.gob.es/sitios/igae/es-ES/Contabilidad/ContabilidadNacional/Publicaciones/Paginas/ianofinancierasCA.aspx</t>
  </si>
  <si>
    <t>https://www.bde.es/webbde/es/estadis/infoest/temas/sb_deuccaa.html</t>
  </si>
  <si>
    <t>https://www.fedea.net/documentos-hacienda-autonomica/</t>
  </si>
  <si>
    <t xml:space="preserve">impuestos </t>
  </si>
  <si>
    <t>deuda autonómica/PIB</t>
  </si>
  <si>
    <t>2019 datos originales, avance</t>
  </si>
  <si>
    <t>An</t>
  </si>
  <si>
    <t>Ar</t>
  </si>
  <si>
    <t>As</t>
  </si>
  <si>
    <t>Ba</t>
  </si>
  <si>
    <t>Cana</t>
  </si>
  <si>
    <t>Cnt</t>
  </si>
  <si>
    <t>C-M</t>
  </si>
  <si>
    <t>CyL</t>
  </si>
  <si>
    <t>Cat</t>
  </si>
  <si>
    <t>Ex</t>
  </si>
  <si>
    <t>Ga</t>
  </si>
  <si>
    <t>Ma</t>
  </si>
  <si>
    <t>Mu</t>
  </si>
  <si>
    <t>Na</t>
  </si>
  <si>
    <t>Ri</t>
  </si>
  <si>
    <t>Va</t>
  </si>
  <si>
    <t>PV</t>
  </si>
  <si>
    <t>media</t>
  </si>
  <si>
    <t>Deuda autonómica a 31 de diciembre según protocolo de déficit excesivo, en millones de euros y como % del PIB regional</t>
  </si>
  <si>
    <t>Banco de España (2021). Estadísticas. Deuda pública según el protocolo de déficit excesivo</t>
  </si>
  <si>
    <t>de la Fuente, A. (2021). "Las finanzas autonómicas en 2020 y entre 2003 y 2020." Fedea, Observatorio de las CCAAA y serie Estudios sobre Economía Española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</si>
</sst>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0"/>
    <numFmt numFmtId="165" formatCode="0.000"/>
    <numFmt numFmtId="166" formatCode="0.0%"/>
  </numFmts>
  <fonts count="14" x14ac:knownFonts="1">
    <font>
      <sz val="12"/>
      <color theme="1"/>
      <name val="Calibri"/>
      <family val="2"/>
      <scheme val="minor"/>
    </font>
    <font>
      <i/>
      <sz val="12"/>
      <name val="Palatino"/>
      <family val="1"/>
    </font>
    <font>
      <sz val="12"/>
      <name val="Palatino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5"/>
      <color indexed="12"/>
      <name val="Calibri"/>
      <family val="2"/>
    </font>
    <font>
      <sz val="12"/>
      <color rgb="FF000000"/>
      <name val="Calibri"/>
      <family val="2"/>
      <scheme val="minor"/>
    </font>
    <font>
      <i/>
      <sz val="12"/>
      <color rgb="FF000000"/>
      <name val="Calibri"/>
      <family val="2"/>
      <scheme val="minor"/>
    </font>
    <font>
      <b/>
      <i/>
      <sz val="12"/>
      <color indexed="8"/>
      <name val="Calibri"/>
      <family val="2"/>
    </font>
    <font>
      <b/>
      <sz val="12"/>
      <name val="Palatino"/>
      <family val="1"/>
    </font>
    <font>
      <b/>
      <i/>
      <sz val="12"/>
      <name val="Palatino"/>
      <family val="1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730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2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horizontal="center"/>
    </xf>
    <xf numFmtId="3" fontId="0" fillId="0" borderId="0" xfId="0" applyNumberFormat="1"/>
    <xf numFmtId="3" fontId="0" fillId="2" borderId="0" xfId="0" applyNumberFormat="1" applyFill="1"/>
    <xf numFmtId="164" fontId="0" fillId="0" borderId="0" xfId="0" applyNumberFormat="1"/>
    <xf numFmtId="10" fontId="0" fillId="0" borderId="0" xfId="0" applyNumberFormat="1"/>
    <xf numFmtId="0" fontId="0" fillId="0" borderId="0" xfId="0" applyAlignment="1"/>
    <xf numFmtId="0" fontId="6" fillId="0" borderId="0" xfId="0" applyFont="1"/>
    <xf numFmtId="0" fontId="7" fillId="0" borderId="0" xfId="605" applyAlignment="1" applyProtection="1"/>
    <xf numFmtId="0" fontId="8" fillId="0" borderId="0" xfId="0" applyFont="1"/>
    <xf numFmtId="0" fontId="9" fillId="0" borderId="0" xfId="0" applyFont="1"/>
    <xf numFmtId="0" fontId="10" fillId="0" borderId="0" xfId="0" applyFont="1"/>
    <xf numFmtId="3" fontId="0" fillId="0" borderId="0" xfId="0" applyNumberFormat="1" applyFill="1"/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0" xfId="0" applyAlignment="1">
      <alignment horizontal="center"/>
    </xf>
    <xf numFmtId="165" fontId="0" fillId="0" borderId="0" xfId="0" applyNumberFormat="1"/>
    <xf numFmtId="0" fontId="8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0" fillId="2" borderId="0" xfId="0" applyFill="1"/>
    <xf numFmtId="0" fontId="13" fillId="0" borderId="0" xfId="0" applyFont="1"/>
    <xf numFmtId="166" fontId="0" fillId="0" borderId="0" xfId="0" applyNumberFormat="1"/>
    <xf numFmtId="0" fontId="0" fillId="0" borderId="0" xfId="0" applyAlignment="1">
      <alignment horizontal="left"/>
    </xf>
  </cellXfs>
  <cellStyles count="730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Followed Hyperlink" xfId="474" builtinId="9" hidden="1"/>
    <cellStyle name="Followed Hyperlink" xfId="476" builtinId="9" hidden="1"/>
    <cellStyle name="Followed Hyperlink" xfId="478" builtinId="9" hidden="1"/>
    <cellStyle name="Followed Hyperlink" xfId="480" builtinId="9" hidden="1"/>
    <cellStyle name="Followed Hyperlink" xfId="482" builtinId="9" hidden="1"/>
    <cellStyle name="Followed Hyperlink" xfId="484" builtinId="9" hidden="1"/>
    <cellStyle name="Followed Hyperlink" xfId="486" builtinId="9" hidden="1"/>
    <cellStyle name="Followed Hyperlink" xfId="488" builtinId="9" hidden="1"/>
    <cellStyle name="Followed Hyperlink" xfId="490" builtinId="9" hidden="1"/>
    <cellStyle name="Followed Hyperlink" xfId="492" builtinId="9" hidden="1"/>
    <cellStyle name="Followed Hyperlink" xfId="494" builtinId="9" hidden="1"/>
    <cellStyle name="Followed Hyperlink" xfId="496" builtinId="9" hidden="1"/>
    <cellStyle name="Followed Hyperlink" xfId="498" builtinId="9" hidden="1"/>
    <cellStyle name="Followed Hyperlink" xfId="500" builtinId="9" hidden="1"/>
    <cellStyle name="Followed Hyperlink" xfId="502" builtinId="9" hidden="1"/>
    <cellStyle name="Followed Hyperlink" xfId="504" builtinId="9" hidden="1"/>
    <cellStyle name="Followed Hyperlink" xfId="506" builtinId="9" hidden="1"/>
    <cellStyle name="Followed Hyperlink" xfId="508" builtinId="9" hidden="1"/>
    <cellStyle name="Followed Hyperlink" xfId="510" builtinId="9" hidden="1"/>
    <cellStyle name="Followed Hyperlink" xfId="512" builtinId="9" hidden="1"/>
    <cellStyle name="Followed Hyperlink" xfId="514" builtinId="9" hidden="1"/>
    <cellStyle name="Followed Hyperlink" xfId="516" builtinId="9" hidden="1"/>
    <cellStyle name="Followed Hyperlink" xfId="518" builtinId="9" hidden="1"/>
    <cellStyle name="Followed Hyperlink" xfId="520" builtinId="9" hidden="1"/>
    <cellStyle name="Followed Hyperlink" xfId="522" builtinId="9" hidden="1"/>
    <cellStyle name="Followed Hyperlink" xfId="524" builtinId="9" hidden="1"/>
    <cellStyle name="Followed Hyperlink" xfId="526" builtinId="9" hidden="1"/>
    <cellStyle name="Followed Hyperlink" xfId="528" builtinId="9" hidden="1"/>
    <cellStyle name="Followed Hyperlink" xfId="530" builtinId="9" hidden="1"/>
    <cellStyle name="Followed Hyperlink" xfId="532" builtinId="9" hidden="1"/>
    <cellStyle name="Followed Hyperlink" xfId="534" builtinId="9" hidden="1"/>
    <cellStyle name="Followed Hyperlink" xfId="536" builtinId="9" hidden="1"/>
    <cellStyle name="Followed Hyperlink" xfId="538" builtinId="9" hidden="1"/>
    <cellStyle name="Followed Hyperlink" xfId="540" builtinId="9" hidden="1"/>
    <cellStyle name="Followed Hyperlink" xfId="542" builtinId="9" hidden="1"/>
    <cellStyle name="Followed Hyperlink" xfId="544" builtinId="9" hidden="1"/>
    <cellStyle name="Followed Hyperlink" xfId="546" builtinId="9" hidden="1"/>
    <cellStyle name="Followed Hyperlink" xfId="548" builtinId="9" hidden="1"/>
    <cellStyle name="Followed Hyperlink" xfId="550" builtinId="9" hidden="1"/>
    <cellStyle name="Followed Hyperlink" xfId="552" builtinId="9" hidden="1"/>
    <cellStyle name="Followed Hyperlink" xfId="554" builtinId="9" hidden="1"/>
    <cellStyle name="Followed Hyperlink" xfId="556" builtinId="9" hidden="1"/>
    <cellStyle name="Followed Hyperlink" xfId="558" builtinId="9" hidden="1"/>
    <cellStyle name="Followed Hyperlink" xfId="560" builtinId="9" hidden="1"/>
    <cellStyle name="Followed Hyperlink" xfId="562" builtinId="9" hidden="1"/>
    <cellStyle name="Followed Hyperlink" xfId="564" builtinId="9" hidden="1"/>
    <cellStyle name="Followed Hyperlink" xfId="566" builtinId="9" hidden="1"/>
    <cellStyle name="Followed Hyperlink" xfId="568" builtinId="9" hidden="1"/>
    <cellStyle name="Followed Hyperlink" xfId="570" builtinId="9" hidden="1"/>
    <cellStyle name="Followed Hyperlink" xfId="572" builtinId="9" hidden="1"/>
    <cellStyle name="Followed Hyperlink" xfId="574" builtinId="9" hidden="1"/>
    <cellStyle name="Followed Hyperlink" xfId="576" builtinId="9" hidden="1"/>
    <cellStyle name="Followed Hyperlink" xfId="578" builtinId="9" hidden="1"/>
    <cellStyle name="Followed Hyperlink" xfId="580" builtinId="9" hidden="1"/>
    <cellStyle name="Followed Hyperlink" xfId="582" builtinId="9" hidden="1"/>
    <cellStyle name="Followed Hyperlink" xfId="584" builtinId="9" hidden="1"/>
    <cellStyle name="Followed Hyperlink" xfId="586" builtinId="9" hidden="1"/>
    <cellStyle name="Followed Hyperlink" xfId="588" builtinId="9" hidden="1"/>
    <cellStyle name="Followed Hyperlink" xfId="590" builtinId="9" hidden="1"/>
    <cellStyle name="Followed Hyperlink" xfId="592" builtinId="9" hidden="1"/>
    <cellStyle name="Followed Hyperlink" xfId="594" builtinId="9" hidden="1"/>
    <cellStyle name="Followed Hyperlink" xfId="596" builtinId="9" hidden="1"/>
    <cellStyle name="Followed Hyperlink" xfId="598" builtinId="9" hidden="1"/>
    <cellStyle name="Followed Hyperlink" xfId="600" builtinId="9" hidden="1"/>
    <cellStyle name="Followed Hyperlink" xfId="602" builtinId="9" hidden="1"/>
    <cellStyle name="Followed Hyperlink" xfId="604" builtinId="9" hidden="1"/>
    <cellStyle name="Followed Hyperlink" xfId="606" builtinId="9" hidden="1"/>
    <cellStyle name="Followed Hyperlink" xfId="607" builtinId="9" hidden="1"/>
    <cellStyle name="Followed Hyperlink" xfId="608" builtinId="9" hidden="1"/>
    <cellStyle name="Followed Hyperlink" xfId="609" builtinId="9" hidden="1"/>
    <cellStyle name="Followed Hyperlink" xfId="610" builtinId="9" hidden="1"/>
    <cellStyle name="Followed Hyperlink" xfId="611" builtinId="9" hidden="1"/>
    <cellStyle name="Followed Hyperlink" xfId="612" builtinId="9" hidden="1"/>
    <cellStyle name="Followed Hyperlink" xfId="613" builtinId="9" hidden="1"/>
    <cellStyle name="Followed Hyperlink" xfId="614" builtinId="9" hidden="1"/>
    <cellStyle name="Followed Hyperlink" xfId="615" builtinId="9" hidden="1"/>
    <cellStyle name="Followed Hyperlink" xfId="616" builtinId="9" hidden="1"/>
    <cellStyle name="Followed Hyperlink" xfId="617" builtinId="9" hidden="1"/>
    <cellStyle name="Followed Hyperlink" xfId="618" builtinId="9" hidden="1"/>
    <cellStyle name="Followed Hyperlink" xfId="619" builtinId="9" hidden="1"/>
    <cellStyle name="Followed Hyperlink" xfId="620" builtinId="9" hidden="1"/>
    <cellStyle name="Followed Hyperlink" xfId="621" builtinId="9" hidden="1"/>
    <cellStyle name="Followed Hyperlink" xfId="622" builtinId="9" hidden="1"/>
    <cellStyle name="Followed Hyperlink" xfId="623" builtinId="9" hidden="1"/>
    <cellStyle name="Followed Hyperlink" xfId="624" builtinId="9" hidden="1"/>
    <cellStyle name="Followed Hyperlink" xfId="625" builtinId="9" hidden="1"/>
    <cellStyle name="Followed Hyperlink" xfId="626" builtinId="9" hidden="1"/>
    <cellStyle name="Followed Hyperlink" xfId="627" builtinId="9" hidden="1"/>
    <cellStyle name="Followed Hyperlink" xfId="628" builtinId="9" hidden="1"/>
    <cellStyle name="Followed Hyperlink" xfId="629" builtinId="9" hidden="1"/>
    <cellStyle name="Followed Hyperlink" xfId="630" builtinId="9" hidden="1"/>
    <cellStyle name="Followed Hyperlink" xfId="631" builtinId="9" hidden="1"/>
    <cellStyle name="Followed Hyperlink" xfId="632" builtinId="9" hidden="1"/>
    <cellStyle name="Followed Hyperlink" xfId="633" builtinId="9" hidden="1"/>
    <cellStyle name="Followed Hyperlink" xfId="634" builtinId="9" hidden="1"/>
    <cellStyle name="Followed Hyperlink" xfId="635" builtinId="9" hidden="1"/>
    <cellStyle name="Followed Hyperlink" xfId="636" builtinId="9" hidden="1"/>
    <cellStyle name="Followed Hyperlink" xfId="637" builtinId="9" hidden="1"/>
    <cellStyle name="Followed Hyperlink" xfId="638" builtinId="9" hidden="1"/>
    <cellStyle name="Followed Hyperlink" xfId="639" builtinId="9" hidden="1"/>
    <cellStyle name="Followed Hyperlink" xfId="640" builtinId="9" hidden="1"/>
    <cellStyle name="Followed Hyperlink" xfId="641" builtinId="9" hidden="1"/>
    <cellStyle name="Followed Hyperlink" xfId="642" builtinId="9" hidden="1"/>
    <cellStyle name="Followed Hyperlink" xfId="643" builtinId="9" hidden="1"/>
    <cellStyle name="Followed Hyperlink" xfId="644" builtinId="9" hidden="1"/>
    <cellStyle name="Followed Hyperlink" xfId="645" builtinId="9" hidden="1"/>
    <cellStyle name="Followed Hyperlink" xfId="646" builtinId="9" hidden="1"/>
    <cellStyle name="Followed Hyperlink" xfId="647" builtinId="9" hidden="1"/>
    <cellStyle name="Followed Hyperlink" xfId="648" builtinId="9" hidden="1"/>
    <cellStyle name="Followed Hyperlink" xfId="649" builtinId="9" hidden="1"/>
    <cellStyle name="Followed Hyperlink" xfId="650" builtinId="9" hidden="1"/>
    <cellStyle name="Followed Hyperlink" xfId="651" builtinId="9" hidden="1"/>
    <cellStyle name="Followed Hyperlink" xfId="652" builtinId="9" hidden="1"/>
    <cellStyle name="Followed Hyperlink" xfId="653" builtinId="9" hidden="1"/>
    <cellStyle name="Followed Hyperlink" xfId="654" builtinId="9" hidden="1"/>
    <cellStyle name="Followed Hyperlink" xfId="655" builtinId="9" hidden="1"/>
    <cellStyle name="Followed Hyperlink" xfId="656" builtinId="9" hidden="1"/>
    <cellStyle name="Followed Hyperlink" xfId="657" builtinId="9" hidden="1"/>
    <cellStyle name="Followed Hyperlink" xfId="658" builtinId="9" hidden="1"/>
    <cellStyle name="Followed Hyperlink" xfId="659" builtinId="9" hidden="1"/>
    <cellStyle name="Followed Hyperlink" xfId="660" builtinId="9" hidden="1"/>
    <cellStyle name="Followed Hyperlink" xfId="661" builtinId="9" hidden="1"/>
    <cellStyle name="Followed Hyperlink" xfId="662" builtinId="9" hidden="1"/>
    <cellStyle name="Followed Hyperlink" xfId="663" builtinId="9" hidden="1"/>
    <cellStyle name="Followed Hyperlink" xfId="664" builtinId="9" hidden="1"/>
    <cellStyle name="Followed Hyperlink" xfId="665" builtinId="9" hidden="1"/>
    <cellStyle name="Followed Hyperlink" xfId="666" builtinId="9" hidden="1"/>
    <cellStyle name="Followed Hyperlink" xfId="667" builtinId="9" hidden="1"/>
    <cellStyle name="Followed Hyperlink" xfId="668" builtinId="9" hidden="1"/>
    <cellStyle name="Followed Hyperlink" xfId="669" builtinId="9" hidden="1"/>
    <cellStyle name="Followed Hyperlink" xfId="670" builtinId="9" hidden="1"/>
    <cellStyle name="Followed Hyperlink" xfId="671" builtinId="9" hidden="1"/>
    <cellStyle name="Followed Hyperlink" xfId="672" builtinId="9" hidden="1"/>
    <cellStyle name="Followed Hyperlink" xfId="673" builtinId="9" hidden="1"/>
    <cellStyle name="Followed Hyperlink" xfId="674" builtinId="9" hidden="1"/>
    <cellStyle name="Followed Hyperlink" xfId="675" builtinId="9" hidden="1"/>
    <cellStyle name="Followed Hyperlink" xfId="676" builtinId="9" hidden="1"/>
    <cellStyle name="Followed Hyperlink" xfId="677" builtinId="9" hidden="1"/>
    <cellStyle name="Followed Hyperlink" xfId="678" builtinId="9" hidden="1"/>
    <cellStyle name="Followed Hyperlink" xfId="679" builtinId="9" hidden="1"/>
    <cellStyle name="Followed Hyperlink" xfId="680" builtinId="9" hidden="1"/>
    <cellStyle name="Followed Hyperlink" xfId="681" builtinId="9" hidden="1"/>
    <cellStyle name="Followed Hyperlink" xfId="682" builtinId="9" hidden="1"/>
    <cellStyle name="Followed Hyperlink" xfId="683" builtinId="9" hidden="1"/>
    <cellStyle name="Followed Hyperlink" xfId="684" builtinId="9" hidden="1"/>
    <cellStyle name="Followed Hyperlink" xfId="685" builtinId="9" hidden="1"/>
    <cellStyle name="Followed Hyperlink" xfId="686" builtinId="9" hidden="1"/>
    <cellStyle name="Followed Hyperlink" xfId="687" builtinId="9" hidden="1"/>
    <cellStyle name="Followed Hyperlink" xfId="688" builtinId="9" hidden="1"/>
    <cellStyle name="Followed Hyperlink" xfId="689" builtinId="9" hidden="1"/>
    <cellStyle name="Followed Hyperlink" xfId="690" builtinId="9" hidden="1"/>
    <cellStyle name="Followed Hyperlink" xfId="691" builtinId="9" hidden="1"/>
    <cellStyle name="Followed Hyperlink" xfId="692" builtinId="9" hidden="1"/>
    <cellStyle name="Followed Hyperlink" xfId="693" builtinId="9" hidden="1"/>
    <cellStyle name="Followed Hyperlink" xfId="694" builtinId="9" hidden="1"/>
    <cellStyle name="Followed Hyperlink" xfId="695" builtinId="9" hidden="1"/>
    <cellStyle name="Followed Hyperlink" xfId="696" builtinId="9" hidden="1"/>
    <cellStyle name="Followed Hyperlink" xfId="697" builtinId="9" hidden="1"/>
    <cellStyle name="Followed Hyperlink" xfId="698" builtinId="9" hidden="1"/>
    <cellStyle name="Followed Hyperlink" xfId="699" builtinId="9" hidden="1"/>
    <cellStyle name="Followed Hyperlink" xfId="700" builtinId="9" hidden="1"/>
    <cellStyle name="Followed Hyperlink" xfId="701" builtinId="9" hidden="1"/>
    <cellStyle name="Followed Hyperlink" xfId="702" builtinId="9" hidden="1"/>
    <cellStyle name="Followed Hyperlink" xfId="703" builtinId="9" hidden="1"/>
    <cellStyle name="Followed Hyperlink" xfId="704" builtinId="9" hidden="1"/>
    <cellStyle name="Followed Hyperlink" xfId="705" builtinId="9" hidden="1"/>
    <cellStyle name="Followed Hyperlink" xfId="706" builtinId="9" hidden="1"/>
    <cellStyle name="Followed Hyperlink" xfId="707" builtinId="9" hidden="1"/>
    <cellStyle name="Followed Hyperlink" xfId="708" builtinId="9" hidden="1"/>
    <cellStyle name="Followed Hyperlink" xfId="709" builtinId="9" hidden="1"/>
    <cellStyle name="Followed Hyperlink" xfId="710" builtinId="9" hidden="1"/>
    <cellStyle name="Followed Hyperlink" xfId="711" builtinId="9" hidden="1"/>
    <cellStyle name="Followed Hyperlink" xfId="712" builtinId="9" hidden="1"/>
    <cellStyle name="Followed Hyperlink" xfId="713" builtinId="9" hidden="1"/>
    <cellStyle name="Followed Hyperlink" xfId="714" builtinId="9" hidden="1"/>
    <cellStyle name="Followed Hyperlink" xfId="715" builtinId="9" hidden="1"/>
    <cellStyle name="Followed Hyperlink" xfId="716" builtinId="9" hidden="1"/>
    <cellStyle name="Followed Hyperlink" xfId="717" builtinId="9" hidden="1"/>
    <cellStyle name="Followed Hyperlink" xfId="718" builtinId="9" hidden="1"/>
    <cellStyle name="Followed Hyperlink" xfId="719" builtinId="9" hidden="1"/>
    <cellStyle name="Followed Hyperlink" xfId="720" builtinId="9" hidden="1"/>
    <cellStyle name="Followed Hyperlink" xfId="721" builtinId="9" hidden="1"/>
    <cellStyle name="Followed Hyperlink" xfId="722" builtinId="9" hidden="1"/>
    <cellStyle name="Followed Hyperlink" xfId="723" builtinId="9" hidden="1"/>
    <cellStyle name="Followed Hyperlink" xfId="724" builtinId="9" hidden="1"/>
    <cellStyle name="Followed Hyperlink" xfId="725" builtinId="9" hidden="1"/>
    <cellStyle name="Followed Hyperlink" xfId="726" builtinId="9" hidden="1"/>
    <cellStyle name="Followed Hyperlink" xfId="727" builtinId="9" hidden="1"/>
    <cellStyle name="Followed Hyperlink" xfId="728" builtinId="9" hidden="1"/>
    <cellStyle name="Followed Hyperlink" xfId="729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Hyperlink" xfId="487" builtinId="8" hidden="1"/>
    <cellStyle name="Hyperlink" xfId="489" builtinId="8" hidden="1"/>
    <cellStyle name="Hyperlink" xfId="491" builtinId="8" hidden="1"/>
    <cellStyle name="Hyperlink" xfId="493" builtinId="8" hidden="1"/>
    <cellStyle name="Hyperlink" xfId="495" builtinId="8" hidden="1"/>
    <cellStyle name="Hyperlink" xfId="497" builtinId="8" hidden="1"/>
    <cellStyle name="Hyperlink" xfId="499" builtinId="8" hidden="1"/>
    <cellStyle name="Hyperlink" xfId="501" builtinId="8" hidden="1"/>
    <cellStyle name="Hyperlink" xfId="503" builtinId="8" hidden="1"/>
    <cellStyle name="Hyperlink" xfId="505" builtinId="8" hidden="1"/>
    <cellStyle name="Hyperlink" xfId="507" builtinId="8" hidden="1"/>
    <cellStyle name="Hyperlink" xfId="509" builtinId="8" hidden="1"/>
    <cellStyle name="Hyperlink" xfId="511" builtinId="8" hidden="1"/>
    <cellStyle name="Hyperlink" xfId="513" builtinId="8" hidden="1"/>
    <cellStyle name="Hyperlink" xfId="515" builtinId="8" hidden="1"/>
    <cellStyle name="Hyperlink" xfId="517" builtinId="8" hidden="1"/>
    <cellStyle name="Hyperlink" xfId="519" builtinId="8" hidden="1"/>
    <cellStyle name="Hyperlink" xfId="521" builtinId="8" hidden="1"/>
    <cellStyle name="Hyperlink" xfId="523" builtinId="8" hidden="1"/>
    <cellStyle name="Hyperlink" xfId="525" builtinId="8" hidden="1"/>
    <cellStyle name="Hyperlink" xfId="527" builtinId="8" hidden="1"/>
    <cellStyle name="Hyperlink" xfId="529" builtinId="8" hidden="1"/>
    <cellStyle name="Hyperlink" xfId="531" builtinId="8" hidden="1"/>
    <cellStyle name="Hyperlink" xfId="533" builtinId="8" hidden="1"/>
    <cellStyle name="Hyperlink" xfId="535" builtinId="8" hidden="1"/>
    <cellStyle name="Hyperlink" xfId="537" builtinId="8" hidden="1"/>
    <cellStyle name="Hyperlink" xfId="539" builtinId="8" hidden="1"/>
    <cellStyle name="Hyperlink" xfId="541" builtinId="8" hidden="1"/>
    <cellStyle name="Hyperlink" xfId="543" builtinId="8" hidden="1"/>
    <cellStyle name="Hyperlink" xfId="545" builtinId="8" hidden="1"/>
    <cellStyle name="Hyperlink" xfId="547" builtinId="8" hidden="1"/>
    <cellStyle name="Hyperlink" xfId="549" builtinId="8" hidden="1"/>
    <cellStyle name="Hyperlink" xfId="551" builtinId="8" hidden="1"/>
    <cellStyle name="Hyperlink" xfId="553" builtinId="8" hidden="1"/>
    <cellStyle name="Hyperlink" xfId="555" builtinId="8" hidden="1"/>
    <cellStyle name="Hyperlink" xfId="557" builtinId="8" hidden="1"/>
    <cellStyle name="Hyperlink" xfId="559" builtinId="8" hidden="1"/>
    <cellStyle name="Hyperlink" xfId="561" builtinId="8" hidden="1"/>
    <cellStyle name="Hyperlink" xfId="563" builtinId="8" hidden="1"/>
    <cellStyle name="Hyperlink" xfId="565" builtinId="8" hidden="1"/>
    <cellStyle name="Hyperlink" xfId="567" builtinId="8" hidden="1"/>
    <cellStyle name="Hyperlink" xfId="569" builtinId="8" hidden="1"/>
    <cellStyle name="Hyperlink" xfId="571" builtinId="8" hidden="1"/>
    <cellStyle name="Hyperlink" xfId="573" builtinId="8" hidden="1"/>
    <cellStyle name="Hyperlink" xfId="575" builtinId="8" hidden="1"/>
    <cellStyle name="Hyperlink" xfId="577" builtinId="8" hidden="1"/>
    <cellStyle name="Hyperlink" xfId="579" builtinId="8" hidden="1"/>
    <cellStyle name="Hyperlink" xfId="581" builtinId="8" hidden="1"/>
    <cellStyle name="Hyperlink" xfId="583" builtinId="8" hidden="1"/>
    <cellStyle name="Hyperlink" xfId="585" builtinId="8" hidden="1"/>
    <cellStyle name="Hyperlink" xfId="587" builtinId="8" hidden="1"/>
    <cellStyle name="Hyperlink" xfId="589" builtinId="8" hidden="1"/>
    <cellStyle name="Hyperlink" xfId="591" builtinId="8" hidden="1"/>
    <cellStyle name="Hyperlink" xfId="593" builtinId="8" hidden="1"/>
    <cellStyle name="Hyperlink" xfId="595" builtinId="8" hidden="1"/>
    <cellStyle name="Hyperlink" xfId="597" builtinId="8" hidden="1"/>
    <cellStyle name="Hyperlink" xfId="599" builtinId="8" hidden="1"/>
    <cellStyle name="Hyperlink" xfId="601" builtinId="8" hidden="1"/>
    <cellStyle name="Hyperlink" xfId="603" builtinId="8" hidden="1"/>
    <cellStyle name="Hyperlink" xfId="605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fedea.net/documentos-hacienda-autonomica/" TargetMode="External"/><Relationship Id="rId1" Type="http://schemas.openxmlformats.org/officeDocument/2006/relationships/hyperlink" Target="https://www.bde.es/webbde/es/estadis/infoest/temas/sb_deuccaa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4:C44"/>
  <sheetViews>
    <sheetView tabSelected="1" topLeftCell="A3" zoomScale="125" zoomScaleNormal="125" zoomScalePageLayoutView="125" workbookViewId="0">
      <selection activeCell="G28" sqref="G28"/>
    </sheetView>
  </sheetViews>
  <sheetFormatPr baseColWidth="10" defaultRowHeight="16" x14ac:dyDescent="0.2"/>
  <sheetData>
    <row r="4" spans="2:2" x14ac:dyDescent="0.2">
      <c r="B4" s="9" t="s">
        <v>65</v>
      </c>
    </row>
    <row r="7" spans="2:2" x14ac:dyDescent="0.2">
      <c r="B7" s="9" t="s">
        <v>57</v>
      </c>
    </row>
    <row r="9" spans="2:2" x14ac:dyDescent="0.2">
      <c r="B9" s="13" t="s">
        <v>45</v>
      </c>
    </row>
    <row r="10" spans="2:2" x14ac:dyDescent="0.2">
      <c r="B10" t="s">
        <v>46</v>
      </c>
    </row>
    <row r="11" spans="2:2" x14ac:dyDescent="0.2">
      <c r="B11" s="12" t="s">
        <v>48</v>
      </c>
    </row>
    <row r="12" spans="2:2" x14ac:dyDescent="0.2">
      <c r="B12" s="2" t="s">
        <v>26</v>
      </c>
    </row>
    <row r="13" spans="2:2" x14ac:dyDescent="0.2">
      <c r="B13" s="2" t="s">
        <v>49</v>
      </c>
    </row>
    <row r="14" spans="2:2" x14ac:dyDescent="0.2">
      <c r="B14" s="2" t="s">
        <v>50</v>
      </c>
    </row>
    <row r="16" spans="2:2" x14ac:dyDescent="0.2">
      <c r="B16" s="13" t="s">
        <v>51</v>
      </c>
    </row>
    <row r="17" spans="2:3" x14ac:dyDescent="0.2">
      <c r="B17" s="2" t="s">
        <v>52</v>
      </c>
    </row>
    <row r="18" spans="2:3" x14ac:dyDescent="0.2">
      <c r="B18" s="1" t="s">
        <v>53</v>
      </c>
    </row>
    <row r="19" spans="2:3" x14ac:dyDescent="0.2">
      <c r="B19" s="2" t="s">
        <v>13</v>
      </c>
    </row>
    <row r="20" spans="2:3" x14ac:dyDescent="0.2">
      <c r="B20" s="2" t="s">
        <v>14</v>
      </c>
    </row>
    <row r="21" spans="2:3" x14ac:dyDescent="0.2">
      <c r="B21" s="2" t="s">
        <v>54</v>
      </c>
    </row>
    <row r="22" spans="2:3" x14ac:dyDescent="0.2">
      <c r="B22" s="2" t="s">
        <v>55</v>
      </c>
    </row>
    <row r="23" spans="2:3" x14ac:dyDescent="0.2">
      <c r="B23" s="2"/>
      <c r="C23" t="s">
        <v>16</v>
      </c>
    </row>
    <row r="24" spans="2:3" x14ac:dyDescent="0.2">
      <c r="B24" s="2"/>
      <c r="C24" t="s">
        <v>17</v>
      </c>
    </row>
    <row r="25" spans="2:3" x14ac:dyDescent="0.2">
      <c r="B25" s="2"/>
      <c r="C25" s="2" t="s">
        <v>36</v>
      </c>
    </row>
    <row r="26" spans="2:3" x14ac:dyDescent="0.2">
      <c r="B26" s="2"/>
      <c r="C26" s="2" t="s">
        <v>15</v>
      </c>
    </row>
    <row r="27" spans="2:3" x14ac:dyDescent="0.2">
      <c r="B27" t="s">
        <v>56</v>
      </c>
    </row>
    <row r="29" spans="2:3" x14ac:dyDescent="0.2">
      <c r="B29" s="13" t="s">
        <v>40</v>
      </c>
    </row>
    <row r="30" spans="2:3" x14ac:dyDescent="0.2">
      <c r="B30" t="s">
        <v>41</v>
      </c>
    </row>
    <row r="31" spans="2:3" x14ac:dyDescent="0.2">
      <c r="B31" t="s">
        <v>42</v>
      </c>
    </row>
    <row r="32" spans="2:3" x14ac:dyDescent="0.2">
      <c r="B32" t="s">
        <v>43</v>
      </c>
    </row>
    <row r="33" spans="2:2" x14ac:dyDescent="0.2">
      <c r="B33" t="s">
        <v>103</v>
      </c>
    </row>
    <row r="35" spans="2:2" x14ac:dyDescent="0.2">
      <c r="B35" s="9" t="s">
        <v>77</v>
      </c>
    </row>
    <row r="36" spans="2:2" x14ac:dyDescent="0.2">
      <c r="B36" s="11" t="s">
        <v>78</v>
      </c>
    </row>
    <row r="37" spans="2:2" ht="20" x14ac:dyDescent="0.25">
      <c r="B37" s="10" t="s">
        <v>79</v>
      </c>
    </row>
    <row r="39" spans="2:2" x14ac:dyDescent="0.2">
      <c r="B39" s="22" t="s">
        <v>104</v>
      </c>
    </row>
    <row r="40" spans="2:2" ht="20" x14ac:dyDescent="0.25">
      <c r="B40" s="10" t="s">
        <v>80</v>
      </c>
    </row>
    <row r="41" spans="2:2" ht="20" x14ac:dyDescent="0.25">
      <c r="B41" s="10"/>
    </row>
    <row r="42" spans="2:2" x14ac:dyDescent="0.2">
      <c r="B42" t="s">
        <v>44</v>
      </c>
    </row>
    <row r="43" spans="2:2" x14ac:dyDescent="0.2">
      <c r="B43" t="s">
        <v>105</v>
      </c>
    </row>
    <row r="44" spans="2:2" ht="20" x14ac:dyDescent="0.25">
      <c r="B44" s="10" t="s">
        <v>81</v>
      </c>
    </row>
  </sheetData>
  <hyperlinks>
    <hyperlink ref="B40" r:id="rId1" xr:uid="{00000000-0004-0000-0000-000000000000}"/>
    <hyperlink ref="B44" r:id="rId2" xr:uid="{00000000-0004-0000-0000-000001000000}"/>
  </hyperlink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Z154"/>
  <sheetViews>
    <sheetView topLeftCell="A72" zoomScale="126" zoomScaleNormal="126" zoomScalePageLayoutView="126" workbookViewId="0">
      <pane xSplit="9820" topLeftCell="R1"/>
      <selection activeCell="F79" sqref="F79:W79"/>
      <selection pane="topRight" activeCell="W11" sqref="W11:W28"/>
    </sheetView>
  </sheetViews>
  <sheetFormatPr baseColWidth="10" defaultRowHeight="16" x14ac:dyDescent="0.2"/>
  <cols>
    <col min="1" max="1" width="16" customWidth="1"/>
    <col min="2" max="2" width="16.6640625" customWidth="1"/>
  </cols>
  <sheetData>
    <row r="2" spans="2:25" x14ac:dyDescent="0.2">
      <c r="B2" t="s">
        <v>27</v>
      </c>
    </row>
    <row r="4" spans="2:25" x14ac:dyDescent="0.2">
      <c r="B4" s="8" t="s">
        <v>38</v>
      </c>
    </row>
    <row r="5" spans="2:25" x14ac:dyDescent="0.2">
      <c r="B5" s="8" t="s">
        <v>39</v>
      </c>
    </row>
    <row r="7" spans="2:25" x14ac:dyDescent="0.2">
      <c r="B7" t="s">
        <v>29</v>
      </c>
    </row>
    <row r="8" spans="2:25" x14ac:dyDescent="0.2">
      <c r="B8" t="s">
        <v>32</v>
      </c>
      <c r="U8" s="17" t="s">
        <v>59</v>
      </c>
      <c r="V8" s="17" t="s">
        <v>59</v>
      </c>
      <c r="W8" s="17" t="s">
        <v>59</v>
      </c>
    </row>
    <row r="9" spans="2:25" s="17" customFormat="1" x14ac:dyDescent="0.2">
      <c r="B9" s="20" t="s">
        <v>66</v>
      </c>
      <c r="C9" s="17" t="s">
        <v>59</v>
      </c>
      <c r="D9" s="17" t="s">
        <v>59</v>
      </c>
      <c r="E9" s="17" t="s">
        <v>59</v>
      </c>
      <c r="F9" s="17" t="s">
        <v>59</v>
      </c>
      <c r="G9" s="17" t="s">
        <v>59</v>
      </c>
      <c r="H9" s="17" t="s">
        <v>59</v>
      </c>
      <c r="I9" s="17" t="s">
        <v>59</v>
      </c>
      <c r="J9" s="17" t="s">
        <v>59</v>
      </c>
      <c r="K9" s="17" t="s">
        <v>59</v>
      </c>
      <c r="L9" s="17" t="s">
        <v>59</v>
      </c>
      <c r="M9" s="17" t="s">
        <v>59</v>
      </c>
      <c r="N9" s="17" t="s">
        <v>59</v>
      </c>
      <c r="O9" s="17" t="s">
        <v>59</v>
      </c>
      <c r="P9" s="17" t="s">
        <v>59</v>
      </c>
      <c r="Q9" s="17" t="s">
        <v>59</v>
      </c>
      <c r="R9" s="17" t="s">
        <v>59</v>
      </c>
      <c r="S9" s="17" t="s">
        <v>59</v>
      </c>
      <c r="T9" s="17" t="s">
        <v>59</v>
      </c>
      <c r="V9" s="17" t="s">
        <v>62</v>
      </c>
      <c r="W9" s="17" t="s">
        <v>63</v>
      </c>
    </row>
    <row r="10" spans="2:25" s="3" customFormat="1" x14ac:dyDescent="0.2">
      <c r="C10" s="3">
        <v>2000</v>
      </c>
      <c r="D10" s="3">
        <f>C10+1</f>
        <v>2001</v>
      </c>
      <c r="E10" s="3">
        <f t="shared" ref="E10:W10" si="0">D10+1</f>
        <v>2002</v>
      </c>
      <c r="F10" s="3">
        <f t="shared" si="0"/>
        <v>2003</v>
      </c>
      <c r="G10" s="3">
        <f t="shared" si="0"/>
        <v>2004</v>
      </c>
      <c r="H10" s="3">
        <f t="shared" si="0"/>
        <v>2005</v>
      </c>
      <c r="I10" s="3">
        <f t="shared" si="0"/>
        <v>2006</v>
      </c>
      <c r="J10" s="3">
        <f t="shared" si="0"/>
        <v>2007</v>
      </c>
      <c r="K10" s="3">
        <f t="shared" si="0"/>
        <v>2008</v>
      </c>
      <c r="L10" s="3">
        <f t="shared" si="0"/>
        <v>2009</v>
      </c>
      <c r="M10" s="3">
        <f t="shared" si="0"/>
        <v>2010</v>
      </c>
      <c r="N10" s="3">
        <f t="shared" si="0"/>
        <v>2011</v>
      </c>
      <c r="O10" s="3">
        <f t="shared" si="0"/>
        <v>2012</v>
      </c>
      <c r="P10" s="3">
        <f t="shared" si="0"/>
        <v>2013</v>
      </c>
      <c r="Q10" s="3">
        <f t="shared" si="0"/>
        <v>2014</v>
      </c>
      <c r="R10" s="3">
        <f t="shared" si="0"/>
        <v>2015</v>
      </c>
      <c r="S10" s="3">
        <f t="shared" si="0"/>
        <v>2016</v>
      </c>
      <c r="T10" s="3">
        <f t="shared" si="0"/>
        <v>2017</v>
      </c>
      <c r="U10" s="3">
        <f t="shared" si="0"/>
        <v>2018</v>
      </c>
      <c r="V10" s="3">
        <f t="shared" si="0"/>
        <v>2019</v>
      </c>
      <c r="W10" s="3">
        <f t="shared" si="0"/>
        <v>2020</v>
      </c>
    </row>
    <row r="11" spans="2:25" x14ac:dyDescent="0.2">
      <c r="B11" t="s">
        <v>0</v>
      </c>
      <c r="C11" s="4">
        <v>13154</v>
      </c>
      <c r="D11" s="4">
        <v>14237</v>
      </c>
      <c r="E11" s="4">
        <v>15513</v>
      </c>
      <c r="F11" s="4">
        <v>17314</v>
      </c>
      <c r="G11" s="4">
        <v>21968</v>
      </c>
      <c r="H11" s="4">
        <v>21409</v>
      </c>
      <c r="I11" s="4">
        <v>23818</v>
      </c>
      <c r="J11" s="4">
        <v>26219</v>
      </c>
      <c r="K11" s="4">
        <v>27162</v>
      </c>
      <c r="L11" s="4">
        <v>27463</v>
      </c>
      <c r="M11" s="4">
        <v>22285</v>
      </c>
      <c r="N11" s="4">
        <v>17871</v>
      </c>
      <c r="O11" s="4">
        <v>22292</v>
      </c>
      <c r="P11" s="4">
        <v>22108</v>
      </c>
      <c r="Q11" s="4">
        <v>21647</v>
      </c>
      <c r="R11" s="4">
        <v>22325</v>
      </c>
      <c r="S11" s="4">
        <v>23271</v>
      </c>
      <c r="T11" s="4">
        <v>24390</v>
      </c>
      <c r="U11" s="4">
        <v>25505</v>
      </c>
      <c r="V11" s="4">
        <v>26164</v>
      </c>
      <c r="W11" s="4">
        <v>28892</v>
      </c>
      <c r="Y11" s="7">
        <f>(W11-V11)/V11</f>
        <v>0.10426540284360189</v>
      </c>
    </row>
    <row r="12" spans="2:25" x14ac:dyDescent="0.2">
      <c r="B12" t="s">
        <v>1</v>
      </c>
      <c r="C12" s="4">
        <v>1436</v>
      </c>
      <c r="D12" s="4">
        <v>1629</v>
      </c>
      <c r="E12" s="4">
        <v>2570</v>
      </c>
      <c r="F12" s="4">
        <v>3009</v>
      </c>
      <c r="G12" s="4">
        <v>3233</v>
      </c>
      <c r="H12" s="4">
        <v>3773</v>
      </c>
      <c r="I12" s="4">
        <v>4142</v>
      </c>
      <c r="J12" s="4">
        <v>4457</v>
      </c>
      <c r="K12" s="4">
        <v>4634</v>
      </c>
      <c r="L12" s="4">
        <v>4820</v>
      </c>
      <c r="M12" s="4">
        <v>4081</v>
      </c>
      <c r="N12" s="4">
        <v>3419</v>
      </c>
      <c r="O12" s="4">
        <v>4055</v>
      </c>
      <c r="P12" s="4">
        <v>3984</v>
      </c>
      <c r="Q12" s="4">
        <v>3964</v>
      </c>
      <c r="R12" s="4">
        <v>3974</v>
      </c>
      <c r="S12" s="4">
        <v>4286</v>
      </c>
      <c r="T12" s="4">
        <v>4541</v>
      </c>
      <c r="U12" s="4">
        <v>4928</v>
      </c>
      <c r="V12" s="4">
        <v>4829</v>
      </c>
      <c r="W12" s="4">
        <v>5419</v>
      </c>
      <c r="Y12" s="7">
        <f t="shared" ref="Y12:Y28" si="1">(W12-V12)/V12</f>
        <v>0.12217850486643198</v>
      </c>
    </row>
    <row r="13" spans="2:25" x14ac:dyDescent="0.2">
      <c r="B13" t="s">
        <v>2</v>
      </c>
      <c r="C13" s="4">
        <v>1166</v>
      </c>
      <c r="D13" s="4">
        <v>1668</v>
      </c>
      <c r="E13" s="4">
        <v>2385</v>
      </c>
      <c r="F13" s="4">
        <v>2810</v>
      </c>
      <c r="G13" s="4">
        <v>3063</v>
      </c>
      <c r="H13" s="4">
        <v>3379</v>
      </c>
      <c r="I13" s="4">
        <v>3649</v>
      </c>
      <c r="J13" s="4">
        <v>3964</v>
      </c>
      <c r="K13" s="4">
        <v>4051</v>
      </c>
      <c r="L13" s="4">
        <v>4222</v>
      </c>
      <c r="M13" s="4">
        <v>3587</v>
      </c>
      <c r="N13" s="4">
        <v>2878</v>
      </c>
      <c r="O13" s="4">
        <v>3470</v>
      </c>
      <c r="P13" s="4">
        <v>3511</v>
      </c>
      <c r="Q13" s="4">
        <v>3446</v>
      </c>
      <c r="R13" s="4">
        <v>3504</v>
      </c>
      <c r="S13" s="4">
        <v>3604</v>
      </c>
      <c r="T13" s="4">
        <v>3709</v>
      </c>
      <c r="U13" s="4">
        <v>3928</v>
      </c>
      <c r="V13" s="4">
        <v>3882</v>
      </c>
      <c r="W13" s="4">
        <v>4441</v>
      </c>
      <c r="Y13" s="7">
        <f t="shared" si="1"/>
        <v>0.14399793920659454</v>
      </c>
    </row>
    <row r="14" spans="2:25" x14ac:dyDescent="0.2">
      <c r="B14" t="s">
        <v>3</v>
      </c>
      <c r="C14" s="4">
        <v>926</v>
      </c>
      <c r="D14" s="4">
        <v>947</v>
      </c>
      <c r="E14" s="4">
        <v>1324</v>
      </c>
      <c r="F14" s="4">
        <v>1882</v>
      </c>
      <c r="G14" s="4">
        <v>1921</v>
      </c>
      <c r="H14" s="4">
        <v>2291</v>
      </c>
      <c r="I14" s="4">
        <v>2715</v>
      </c>
      <c r="J14" s="4">
        <v>2771</v>
      </c>
      <c r="K14" s="4">
        <v>2573</v>
      </c>
      <c r="L14" s="4">
        <v>2880</v>
      </c>
      <c r="M14" s="4">
        <v>2397</v>
      </c>
      <c r="N14" s="4">
        <v>2088</v>
      </c>
      <c r="O14" s="4">
        <v>2645</v>
      </c>
      <c r="P14" s="4">
        <v>2774</v>
      </c>
      <c r="Q14" s="4">
        <v>2652</v>
      </c>
      <c r="R14" s="4">
        <v>2830</v>
      </c>
      <c r="S14" s="4">
        <v>3137</v>
      </c>
      <c r="T14" s="4">
        <v>3474</v>
      </c>
      <c r="U14" s="4">
        <v>3681</v>
      </c>
      <c r="V14" s="4">
        <v>3772</v>
      </c>
      <c r="W14" s="4">
        <v>4237</v>
      </c>
      <c r="Y14" s="7">
        <f t="shared" si="1"/>
        <v>0.12327677624602333</v>
      </c>
    </row>
    <row r="15" spans="2:25" x14ac:dyDescent="0.2">
      <c r="B15" t="s">
        <v>4</v>
      </c>
      <c r="C15" s="4">
        <v>3533</v>
      </c>
      <c r="D15" s="4">
        <v>3895</v>
      </c>
      <c r="E15" s="4">
        <v>4235</v>
      </c>
      <c r="F15" s="4">
        <v>4419</v>
      </c>
      <c r="G15" s="4">
        <v>4818</v>
      </c>
      <c r="H15" s="4">
        <v>5374</v>
      </c>
      <c r="I15" s="4">
        <v>5598</v>
      </c>
      <c r="J15" s="4">
        <v>6116</v>
      </c>
      <c r="K15" s="4">
        <v>6229</v>
      </c>
      <c r="L15" s="4">
        <v>6546</v>
      </c>
      <c r="M15" s="4">
        <v>5150</v>
      </c>
      <c r="N15" s="4">
        <v>4513</v>
      </c>
      <c r="O15" s="4">
        <v>5283</v>
      </c>
      <c r="P15" s="4">
        <v>5350</v>
      </c>
      <c r="Q15" s="4">
        <v>5492</v>
      </c>
      <c r="R15" s="4">
        <v>5637</v>
      </c>
      <c r="S15" s="4">
        <v>5897</v>
      </c>
      <c r="T15" s="4">
        <v>6578</v>
      </c>
      <c r="U15" s="4">
        <v>7492</v>
      </c>
      <c r="V15" s="4">
        <v>7226</v>
      </c>
      <c r="W15" s="4">
        <v>7710</v>
      </c>
      <c r="Y15" s="7">
        <f t="shared" si="1"/>
        <v>6.6980348740658738E-2</v>
      </c>
    </row>
    <row r="16" spans="2:25" x14ac:dyDescent="0.2">
      <c r="B16" t="s">
        <v>5</v>
      </c>
      <c r="C16" s="4">
        <v>818</v>
      </c>
      <c r="D16" s="4">
        <v>877</v>
      </c>
      <c r="E16" s="4">
        <v>1247</v>
      </c>
      <c r="F16" s="4">
        <v>1634</v>
      </c>
      <c r="G16" s="4">
        <v>1782</v>
      </c>
      <c r="H16" s="4">
        <v>1979</v>
      </c>
      <c r="I16" s="4">
        <v>2080</v>
      </c>
      <c r="J16" s="4">
        <v>2320</v>
      </c>
      <c r="K16" s="4">
        <v>2354</v>
      </c>
      <c r="L16" s="4">
        <v>2400</v>
      </c>
      <c r="M16" s="4">
        <v>1926</v>
      </c>
      <c r="N16" s="4">
        <v>1703</v>
      </c>
      <c r="O16" s="4">
        <v>2055</v>
      </c>
      <c r="P16" s="4">
        <v>2140</v>
      </c>
      <c r="Q16" s="4">
        <v>2057</v>
      </c>
      <c r="R16" s="4">
        <v>2112</v>
      </c>
      <c r="S16" s="4">
        <v>2072</v>
      </c>
      <c r="T16" s="4">
        <v>2248</v>
      </c>
      <c r="U16" s="4">
        <v>2350</v>
      </c>
      <c r="V16" s="4">
        <v>2381</v>
      </c>
      <c r="W16" s="4">
        <v>2662</v>
      </c>
      <c r="Y16" s="7">
        <f t="shared" si="1"/>
        <v>0.11801763964720706</v>
      </c>
    </row>
    <row r="17" spans="2:25" x14ac:dyDescent="0.2">
      <c r="B17" t="s">
        <v>6</v>
      </c>
      <c r="C17" s="4">
        <v>2022</v>
      </c>
      <c r="D17" s="4">
        <v>2175</v>
      </c>
      <c r="E17" s="4">
        <v>3320</v>
      </c>
      <c r="F17" s="4">
        <v>4357</v>
      </c>
      <c r="G17" s="4">
        <v>4515</v>
      </c>
      <c r="H17" s="4">
        <v>5189</v>
      </c>
      <c r="I17" s="4">
        <v>5865</v>
      </c>
      <c r="J17" s="4">
        <v>6503</v>
      </c>
      <c r="K17" s="4">
        <v>6633</v>
      </c>
      <c r="L17" s="4">
        <v>6777</v>
      </c>
      <c r="M17" s="4">
        <v>5742</v>
      </c>
      <c r="N17" s="4">
        <v>4517</v>
      </c>
      <c r="O17" s="4">
        <v>5835</v>
      </c>
      <c r="P17" s="4">
        <v>5879</v>
      </c>
      <c r="Q17" s="4">
        <v>5614</v>
      </c>
      <c r="R17" s="4">
        <v>5726</v>
      </c>
      <c r="S17" s="4">
        <v>5811</v>
      </c>
      <c r="T17" s="4">
        <v>6149</v>
      </c>
      <c r="U17" s="4">
        <v>6525</v>
      </c>
      <c r="V17" s="4">
        <v>6644</v>
      </c>
      <c r="W17" s="4">
        <v>7744</v>
      </c>
      <c r="Y17" s="7">
        <f t="shared" si="1"/>
        <v>0.16556291390728478</v>
      </c>
    </row>
    <row r="18" spans="2:25" x14ac:dyDescent="0.2">
      <c r="B18" t="s">
        <v>7</v>
      </c>
      <c r="C18" s="4">
        <v>3610</v>
      </c>
      <c r="D18" s="4">
        <v>3954</v>
      </c>
      <c r="E18" s="4">
        <v>5307</v>
      </c>
      <c r="F18" s="4">
        <v>6323</v>
      </c>
      <c r="G18" s="4">
        <v>6971</v>
      </c>
      <c r="H18" s="4">
        <v>7610</v>
      </c>
      <c r="I18" s="4">
        <v>8266</v>
      </c>
      <c r="J18" s="4">
        <v>8724</v>
      </c>
      <c r="K18" s="4">
        <v>8963</v>
      </c>
      <c r="L18" s="4">
        <v>9135</v>
      </c>
      <c r="M18" s="4">
        <v>7569</v>
      </c>
      <c r="N18" s="4">
        <v>6110</v>
      </c>
      <c r="O18" s="4">
        <v>7675</v>
      </c>
      <c r="P18" s="4">
        <v>7638</v>
      </c>
      <c r="Q18" s="4">
        <v>7470</v>
      </c>
      <c r="R18" s="4">
        <v>7720</v>
      </c>
      <c r="S18" s="4">
        <v>7892</v>
      </c>
      <c r="T18" s="4">
        <v>8114</v>
      </c>
      <c r="U18" s="4">
        <v>8591</v>
      </c>
      <c r="V18" s="4">
        <v>8728</v>
      </c>
      <c r="W18" s="4">
        <v>9988</v>
      </c>
      <c r="Y18" s="7">
        <f t="shared" si="1"/>
        <v>0.14436296975252064</v>
      </c>
    </row>
    <row r="19" spans="2:25" x14ac:dyDescent="0.2">
      <c r="B19" t="s">
        <v>8</v>
      </c>
      <c r="C19" s="4">
        <v>12102</v>
      </c>
      <c r="D19" s="4">
        <v>12843</v>
      </c>
      <c r="E19" s="4">
        <v>14032</v>
      </c>
      <c r="F19" s="4">
        <v>15314</v>
      </c>
      <c r="G19" s="4">
        <v>17506</v>
      </c>
      <c r="H19" s="4">
        <v>19681</v>
      </c>
      <c r="I19" s="4">
        <v>22179</v>
      </c>
      <c r="J19" s="4">
        <v>23453</v>
      </c>
      <c r="K19" s="4">
        <v>23414</v>
      </c>
      <c r="L19" s="4">
        <v>26571</v>
      </c>
      <c r="M19" s="4">
        <v>23175</v>
      </c>
      <c r="N19" s="4">
        <v>20153</v>
      </c>
      <c r="O19" s="4">
        <v>22570</v>
      </c>
      <c r="P19" s="4">
        <v>22767</v>
      </c>
      <c r="Q19" s="4">
        <v>22054</v>
      </c>
      <c r="R19" s="4">
        <v>22706</v>
      </c>
      <c r="S19" s="4">
        <v>25285</v>
      </c>
      <c r="T19" s="4">
        <v>26770</v>
      </c>
      <c r="U19" s="4">
        <v>27602</v>
      </c>
      <c r="V19" s="4">
        <v>28933</v>
      </c>
      <c r="W19" s="4">
        <v>32759</v>
      </c>
      <c r="Y19" s="7">
        <f t="shared" si="1"/>
        <v>0.13223654650399197</v>
      </c>
    </row>
    <row r="20" spans="2:25" x14ac:dyDescent="0.2">
      <c r="B20" t="s">
        <v>9</v>
      </c>
      <c r="C20" s="4">
        <v>1430</v>
      </c>
      <c r="D20" s="4">
        <v>1554</v>
      </c>
      <c r="E20" s="4">
        <v>2809</v>
      </c>
      <c r="F20" s="4">
        <v>2981</v>
      </c>
      <c r="G20" s="4">
        <v>3124</v>
      </c>
      <c r="H20" s="4">
        <v>3640</v>
      </c>
      <c r="I20" s="4">
        <v>3866</v>
      </c>
      <c r="J20" s="4">
        <v>4231</v>
      </c>
      <c r="K20" s="4">
        <v>4317</v>
      </c>
      <c r="L20" s="4">
        <v>4400</v>
      </c>
      <c r="M20" s="4">
        <v>3743</v>
      </c>
      <c r="N20" s="4">
        <v>2933</v>
      </c>
      <c r="O20" s="4">
        <v>3747</v>
      </c>
      <c r="P20" s="4">
        <v>3781</v>
      </c>
      <c r="Q20" s="4">
        <v>3594</v>
      </c>
      <c r="R20" s="4">
        <v>3825</v>
      </c>
      <c r="S20" s="4">
        <v>3824</v>
      </c>
      <c r="T20" s="4">
        <v>3993</v>
      </c>
      <c r="U20" s="4">
        <v>4203</v>
      </c>
      <c r="V20" s="4">
        <v>4180</v>
      </c>
      <c r="W20" s="4">
        <v>4523</v>
      </c>
      <c r="Y20" s="7">
        <f t="shared" si="1"/>
        <v>8.2057416267942579E-2</v>
      </c>
    </row>
    <row r="21" spans="2:25" x14ac:dyDescent="0.2">
      <c r="B21" t="s">
        <v>10</v>
      </c>
      <c r="C21" s="4">
        <v>5750</v>
      </c>
      <c r="D21" s="4">
        <v>6215</v>
      </c>
      <c r="E21" s="4">
        <v>6801</v>
      </c>
      <c r="F21" s="4">
        <v>7070</v>
      </c>
      <c r="G21" s="4">
        <v>7612</v>
      </c>
      <c r="H21" s="4">
        <v>8419</v>
      </c>
      <c r="I21" s="4">
        <v>8953</v>
      </c>
      <c r="J21" s="4">
        <v>9740</v>
      </c>
      <c r="K21" s="4">
        <v>10273</v>
      </c>
      <c r="L21" s="4">
        <v>10331</v>
      </c>
      <c r="M21" s="4">
        <v>8324</v>
      </c>
      <c r="N21" s="4">
        <v>6896</v>
      </c>
      <c r="O21" s="4">
        <v>8411</v>
      </c>
      <c r="P21" s="4">
        <v>8529</v>
      </c>
      <c r="Q21" s="4">
        <v>8283</v>
      </c>
      <c r="R21" s="4">
        <v>8843</v>
      </c>
      <c r="S21" s="4">
        <v>8834</v>
      </c>
      <c r="T21" s="4">
        <v>9181</v>
      </c>
      <c r="U21" s="4">
        <v>9718</v>
      </c>
      <c r="V21" s="4">
        <v>9803</v>
      </c>
      <c r="W21" s="4">
        <v>10805</v>
      </c>
      <c r="Y21" s="7">
        <f t="shared" si="1"/>
        <v>0.10221360807915944</v>
      </c>
    </row>
    <row r="22" spans="2:25" x14ac:dyDescent="0.2">
      <c r="B22" t="s">
        <v>21</v>
      </c>
      <c r="C22" s="4">
        <v>6326</v>
      </c>
      <c r="D22" s="4">
        <v>6685</v>
      </c>
      <c r="E22" s="4">
        <v>10744</v>
      </c>
      <c r="F22" s="4">
        <v>12518</v>
      </c>
      <c r="G22" s="4">
        <v>14142</v>
      </c>
      <c r="H22" s="4">
        <v>15819</v>
      </c>
      <c r="I22" s="4">
        <v>17438</v>
      </c>
      <c r="J22" s="4">
        <v>18485</v>
      </c>
      <c r="K22" s="4">
        <v>18257</v>
      </c>
      <c r="L22" s="4">
        <v>19536</v>
      </c>
      <c r="M22" s="4">
        <v>17394</v>
      </c>
      <c r="N22" s="4">
        <v>15569</v>
      </c>
      <c r="O22" s="4">
        <v>17230</v>
      </c>
      <c r="P22" s="4">
        <v>16192</v>
      </c>
      <c r="Q22" s="4">
        <v>15866</v>
      </c>
      <c r="R22" s="4">
        <v>16479</v>
      </c>
      <c r="S22" s="4">
        <v>17942</v>
      </c>
      <c r="T22" s="4">
        <v>19070</v>
      </c>
      <c r="U22" s="4">
        <v>20196</v>
      </c>
      <c r="V22" s="4">
        <v>21446</v>
      </c>
      <c r="W22" s="4">
        <v>24885</v>
      </c>
      <c r="Y22" s="7">
        <f t="shared" si="1"/>
        <v>0.16035624358854797</v>
      </c>
    </row>
    <row r="23" spans="2:25" x14ac:dyDescent="0.2">
      <c r="B23" t="s">
        <v>24</v>
      </c>
      <c r="C23" s="4">
        <v>1413</v>
      </c>
      <c r="D23" s="4">
        <v>1500</v>
      </c>
      <c r="E23" s="4">
        <v>2449</v>
      </c>
      <c r="F23" s="4">
        <v>2731</v>
      </c>
      <c r="G23" s="4">
        <v>3090</v>
      </c>
      <c r="H23" s="4">
        <v>3631</v>
      </c>
      <c r="I23" s="4">
        <v>4057</v>
      </c>
      <c r="J23" s="4">
        <v>4312</v>
      </c>
      <c r="K23" s="4">
        <v>4257</v>
      </c>
      <c r="L23" s="4">
        <v>4626</v>
      </c>
      <c r="M23" s="4">
        <v>3732</v>
      </c>
      <c r="N23" s="4">
        <v>3098</v>
      </c>
      <c r="O23" s="4">
        <v>3859</v>
      </c>
      <c r="P23" s="4">
        <v>3932</v>
      </c>
      <c r="Q23" s="4">
        <v>3838</v>
      </c>
      <c r="R23" s="4">
        <v>3923</v>
      </c>
      <c r="S23" s="4">
        <v>4177</v>
      </c>
      <c r="T23" s="4">
        <v>4420</v>
      </c>
      <c r="U23" s="4">
        <v>4650</v>
      </c>
      <c r="V23" s="4">
        <v>4772</v>
      </c>
      <c r="W23" s="4">
        <v>5321</v>
      </c>
      <c r="Y23" s="7">
        <f t="shared" si="1"/>
        <v>0.11504610226320201</v>
      </c>
    </row>
    <row r="24" spans="2:25" x14ac:dyDescent="0.2">
      <c r="B24" t="s">
        <v>20</v>
      </c>
      <c r="C24" s="4">
        <v>1825</v>
      </c>
      <c r="D24" s="4">
        <v>1764</v>
      </c>
      <c r="E24" s="4">
        <v>2045</v>
      </c>
      <c r="F24" s="4">
        <v>2079</v>
      </c>
      <c r="G24" s="4">
        <v>2179</v>
      </c>
      <c r="H24" s="4">
        <v>2470</v>
      </c>
      <c r="I24" s="4">
        <v>2909</v>
      </c>
      <c r="J24" s="4">
        <v>2929</v>
      </c>
      <c r="K24" s="4">
        <v>2205</v>
      </c>
      <c r="L24" s="4">
        <v>2553</v>
      </c>
      <c r="M24" s="4">
        <v>2633</v>
      </c>
      <c r="N24" s="4">
        <v>2577</v>
      </c>
      <c r="O24" s="4">
        <v>2512</v>
      </c>
      <c r="P24" s="4">
        <v>2467</v>
      </c>
      <c r="Q24" s="4">
        <v>2572</v>
      </c>
      <c r="R24" s="4">
        <v>2549</v>
      </c>
      <c r="S24" s="4">
        <v>2661</v>
      </c>
      <c r="T24" s="4">
        <v>3280</v>
      </c>
      <c r="U24" s="4">
        <v>3233</v>
      </c>
      <c r="V24" s="4">
        <v>3402</v>
      </c>
      <c r="W24" s="4">
        <v>3323</v>
      </c>
      <c r="Y24" s="7">
        <f t="shared" si="1"/>
        <v>-2.3221634332745444E-2</v>
      </c>
    </row>
    <row r="25" spans="2:25" x14ac:dyDescent="0.2">
      <c r="B25" t="s">
        <v>11</v>
      </c>
      <c r="C25" s="4">
        <v>384</v>
      </c>
      <c r="D25" s="4">
        <v>437</v>
      </c>
      <c r="E25" s="4">
        <v>671</v>
      </c>
      <c r="F25" s="4">
        <v>763</v>
      </c>
      <c r="G25" s="4">
        <v>840</v>
      </c>
      <c r="H25" s="4">
        <v>925</v>
      </c>
      <c r="I25" s="4">
        <v>1050</v>
      </c>
      <c r="J25" s="4">
        <v>1122</v>
      </c>
      <c r="K25" s="4">
        <v>1140</v>
      </c>
      <c r="L25" s="4">
        <v>1202</v>
      </c>
      <c r="M25" s="4">
        <v>972</v>
      </c>
      <c r="N25" s="4">
        <v>894</v>
      </c>
      <c r="O25" s="4">
        <v>1056</v>
      </c>
      <c r="P25" s="4">
        <v>1076</v>
      </c>
      <c r="Q25" s="4">
        <v>1050</v>
      </c>
      <c r="R25" s="4">
        <v>1090</v>
      </c>
      <c r="S25" s="4">
        <v>1127</v>
      </c>
      <c r="T25" s="4">
        <v>1174</v>
      </c>
      <c r="U25" s="4">
        <v>1240</v>
      </c>
      <c r="V25" s="4">
        <v>1267</v>
      </c>
      <c r="W25" s="4">
        <v>1455</v>
      </c>
      <c r="Y25" s="7">
        <f t="shared" si="1"/>
        <v>0.1483820047355959</v>
      </c>
    </row>
    <row r="26" spans="2:25" x14ac:dyDescent="0.2">
      <c r="B26" t="s">
        <v>22</v>
      </c>
      <c r="C26" s="4">
        <v>7043</v>
      </c>
      <c r="D26" s="4">
        <v>7656</v>
      </c>
      <c r="E26" s="4">
        <v>8686</v>
      </c>
      <c r="F26" s="4">
        <v>9379</v>
      </c>
      <c r="G26" s="4">
        <v>10560</v>
      </c>
      <c r="H26" s="4">
        <v>11989</v>
      </c>
      <c r="I26" s="4">
        <v>13507</v>
      </c>
      <c r="J26" s="4">
        <v>14487</v>
      </c>
      <c r="K26" s="4">
        <v>14188</v>
      </c>
      <c r="L26" s="4">
        <v>14755</v>
      </c>
      <c r="M26" s="4">
        <v>12384</v>
      </c>
      <c r="N26" s="4">
        <v>10551</v>
      </c>
      <c r="O26" s="4">
        <v>12463</v>
      </c>
      <c r="P26" s="4">
        <v>12526</v>
      </c>
      <c r="Q26" s="4">
        <v>12472</v>
      </c>
      <c r="R26" s="4">
        <v>12530</v>
      </c>
      <c r="S26" s="4">
        <v>13609</v>
      </c>
      <c r="T26" s="4">
        <v>14749</v>
      </c>
      <c r="U26" s="4">
        <v>15287</v>
      </c>
      <c r="V26" s="4">
        <v>15640</v>
      </c>
      <c r="W26" s="4">
        <v>17628</v>
      </c>
      <c r="Y26" s="7">
        <f t="shared" si="1"/>
        <v>0.12710997442455244</v>
      </c>
    </row>
    <row r="27" spans="2:25" x14ac:dyDescent="0.2">
      <c r="B27" t="s">
        <v>12</v>
      </c>
      <c r="C27" s="4">
        <v>5390</v>
      </c>
      <c r="D27" s="4">
        <v>5608</v>
      </c>
      <c r="E27" s="4">
        <v>5950</v>
      </c>
      <c r="F27" s="4">
        <v>6162</v>
      </c>
      <c r="G27" s="4">
        <v>6553</v>
      </c>
      <c r="H27" s="4">
        <v>7452</v>
      </c>
      <c r="I27" s="4">
        <v>8181</v>
      </c>
      <c r="J27" s="4">
        <v>9076</v>
      </c>
      <c r="K27" s="4">
        <v>8507</v>
      </c>
      <c r="L27" s="4">
        <v>7558</v>
      </c>
      <c r="M27" s="4">
        <v>8342</v>
      </c>
      <c r="N27" s="4">
        <v>8247</v>
      </c>
      <c r="O27" s="4">
        <v>8933</v>
      </c>
      <c r="P27" s="4">
        <v>8633</v>
      </c>
      <c r="Q27" s="4">
        <v>8938</v>
      </c>
      <c r="R27" s="4">
        <v>9233</v>
      </c>
      <c r="S27" s="4">
        <v>9515</v>
      </c>
      <c r="T27" s="4">
        <v>11242</v>
      </c>
      <c r="U27" s="4">
        <v>10879</v>
      </c>
      <c r="V27" s="4">
        <v>11213</v>
      </c>
      <c r="W27" s="4">
        <v>10558</v>
      </c>
      <c r="Y27" s="7">
        <f t="shared" si="1"/>
        <v>-5.841434049763667E-2</v>
      </c>
    </row>
    <row r="28" spans="2:25" x14ac:dyDescent="0.2">
      <c r="B28" t="s">
        <v>23</v>
      </c>
      <c r="C28" s="4">
        <v>68328</v>
      </c>
      <c r="D28" s="4">
        <v>73644</v>
      </c>
      <c r="E28" s="4">
        <v>90088</v>
      </c>
      <c r="F28" s="4">
        <v>100745</v>
      </c>
      <c r="G28" s="4">
        <v>113877</v>
      </c>
      <c r="H28" s="4">
        <v>125030</v>
      </c>
      <c r="I28" s="4">
        <v>138273</v>
      </c>
      <c r="J28" s="4">
        <v>148909</v>
      </c>
      <c r="K28" s="4">
        <v>149157</v>
      </c>
      <c r="L28" s="4">
        <v>155775</v>
      </c>
      <c r="M28" s="4">
        <v>133436</v>
      </c>
      <c r="N28" s="4">
        <v>114017</v>
      </c>
      <c r="O28" s="4">
        <v>134091</v>
      </c>
      <c r="P28" s="4">
        <v>133287</v>
      </c>
      <c r="Q28" s="4">
        <v>131009</v>
      </c>
      <c r="R28" s="4">
        <v>135006</v>
      </c>
      <c r="S28" s="4">
        <v>142944</v>
      </c>
      <c r="T28" s="4">
        <v>153082</v>
      </c>
      <c r="U28" s="4">
        <v>160008</v>
      </c>
      <c r="V28" s="4">
        <v>164282</v>
      </c>
      <c r="W28" s="4">
        <v>182350</v>
      </c>
      <c r="Y28" s="7">
        <f t="shared" si="1"/>
        <v>0.10998161697568815</v>
      </c>
    </row>
    <row r="29" spans="2:25" x14ac:dyDescent="0.2">
      <c r="B29" t="s">
        <v>28</v>
      </c>
      <c r="C29" s="4">
        <f>SUM(C11:C27)-C28</f>
        <v>0</v>
      </c>
      <c r="D29" s="4">
        <f t="shared" ref="D29:S29" si="2">SUM(D11:D27)-D28</f>
        <v>0</v>
      </c>
      <c r="E29" s="4">
        <f t="shared" si="2"/>
        <v>0</v>
      </c>
      <c r="F29" s="4">
        <f t="shared" si="2"/>
        <v>0</v>
      </c>
      <c r="G29" s="4">
        <f t="shared" si="2"/>
        <v>0</v>
      </c>
      <c r="H29" s="4">
        <f t="shared" si="2"/>
        <v>0</v>
      </c>
      <c r="I29" s="4">
        <f t="shared" si="2"/>
        <v>0</v>
      </c>
      <c r="J29" s="4">
        <f t="shared" si="2"/>
        <v>0</v>
      </c>
      <c r="K29" s="4">
        <f t="shared" si="2"/>
        <v>0</v>
      </c>
      <c r="L29" s="4">
        <f t="shared" si="2"/>
        <v>0</v>
      </c>
      <c r="M29" s="4">
        <f t="shared" si="2"/>
        <v>0</v>
      </c>
      <c r="N29" s="4">
        <f t="shared" si="2"/>
        <v>0</v>
      </c>
      <c r="O29" s="4">
        <f t="shared" si="2"/>
        <v>0</v>
      </c>
      <c r="P29" s="4">
        <f t="shared" si="2"/>
        <v>0</v>
      </c>
      <c r="Q29" s="4">
        <f t="shared" si="2"/>
        <v>0</v>
      </c>
      <c r="R29" s="4">
        <f t="shared" si="2"/>
        <v>0</v>
      </c>
      <c r="S29" s="4">
        <f t="shared" si="2"/>
        <v>0</v>
      </c>
      <c r="T29" s="4">
        <f>SUM(T11:T27)-T28</f>
        <v>0</v>
      </c>
      <c r="U29" s="4">
        <f>SUM(U11:U27)-U28</f>
        <v>0</v>
      </c>
      <c r="V29" s="4">
        <f>SUM(V11:V27)-V28</f>
        <v>0</v>
      </c>
      <c r="W29" s="4">
        <f>SUM(W11:W27)-W28</f>
        <v>0</v>
      </c>
    </row>
    <row r="31" spans="2:25" x14ac:dyDescent="0.2">
      <c r="B31" s="9" t="s">
        <v>47</v>
      </c>
    </row>
    <row r="32" spans="2:25" x14ac:dyDescent="0.2">
      <c r="C32" s="21" t="s">
        <v>74</v>
      </c>
    </row>
    <row r="33" spans="2:26" x14ac:dyDescent="0.2">
      <c r="B33" s="2" t="s">
        <v>82</v>
      </c>
    </row>
    <row r="34" spans="2:26" x14ac:dyDescent="0.2">
      <c r="B34" t="s">
        <v>32</v>
      </c>
    </row>
    <row r="35" spans="2:26" s="17" customFormat="1" x14ac:dyDescent="0.2">
      <c r="C35" s="17" t="s">
        <v>59</v>
      </c>
      <c r="D35" s="17" t="s">
        <v>59</v>
      </c>
      <c r="E35" s="17" t="s">
        <v>59</v>
      </c>
      <c r="F35" s="17" t="s">
        <v>59</v>
      </c>
      <c r="G35" s="17" t="s">
        <v>59</v>
      </c>
      <c r="H35" s="17" t="s">
        <v>59</v>
      </c>
      <c r="I35" s="17" t="s">
        <v>59</v>
      </c>
      <c r="J35" s="17" t="s">
        <v>59</v>
      </c>
      <c r="K35" s="17" t="s">
        <v>59</v>
      </c>
      <c r="L35" s="17" t="s">
        <v>59</v>
      </c>
      <c r="M35" s="17" t="s">
        <v>59</v>
      </c>
      <c r="N35" s="17" t="s">
        <v>59</v>
      </c>
      <c r="O35" s="17" t="s">
        <v>59</v>
      </c>
      <c r="P35" s="17" t="s">
        <v>59</v>
      </c>
      <c r="Q35" s="17" t="s">
        <v>59</v>
      </c>
      <c r="R35" s="17" t="s">
        <v>59</v>
      </c>
      <c r="S35" s="17" t="s">
        <v>59</v>
      </c>
      <c r="T35" s="17" t="s">
        <v>59</v>
      </c>
      <c r="U35" s="17" t="s">
        <v>59</v>
      </c>
      <c r="V35" s="17" t="s">
        <v>59</v>
      </c>
      <c r="W35" s="17" t="s">
        <v>59</v>
      </c>
    </row>
    <row r="36" spans="2:26" x14ac:dyDescent="0.2">
      <c r="B36" s="3"/>
      <c r="C36" s="3">
        <v>2000</v>
      </c>
      <c r="D36" s="3">
        <f>C36+1</f>
        <v>2001</v>
      </c>
      <c r="E36" s="3">
        <f t="shared" ref="E36" si="3">D36+1</f>
        <v>2002</v>
      </c>
      <c r="F36" s="3">
        <f t="shared" ref="F36" si="4">E36+1</f>
        <v>2003</v>
      </c>
      <c r="G36" s="3">
        <f t="shared" ref="G36" si="5">F36+1</f>
        <v>2004</v>
      </c>
      <c r="H36" s="3">
        <f t="shared" ref="H36" si="6">G36+1</f>
        <v>2005</v>
      </c>
      <c r="I36" s="3">
        <f t="shared" ref="I36" si="7">H36+1</f>
        <v>2006</v>
      </c>
      <c r="J36" s="3">
        <f t="shared" ref="J36" si="8">I36+1</f>
        <v>2007</v>
      </c>
      <c r="K36" s="3">
        <f t="shared" ref="K36" si="9">J36+1</f>
        <v>2008</v>
      </c>
      <c r="L36" s="3">
        <f t="shared" ref="L36" si="10">K36+1</f>
        <v>2009</v>
      </c>
      <c r="M36" s="3">
        <f t="shared" ref="M36" si="11">L36+1</f>
        <v>2010</v>
      </c>
      <c r="N36" s="3">
        <f t="shared" ref="N36" si="12">M36+1</f>
        <v>2011</v>
      </c>
      <c r="O36" s="3">
        <f t="shared" ref="O36" si="13">N36+1</f>
        <v>2012</v>
      </c>
      <c r="P36" s="3">
        <f t="shared" ref="P36" si="14">O36+1</f>
        <v>2013</v>
      </c>
      <c r="Q36" s="3">
        <f t="shared" ref="Q36:W36" si="15">P36+1</f>
        <v>2014</v>
      </c>
      <c r="R36" s="3">
        <f t="shared" si="15"/>
        <v>2015</v>
      </c>
      <c r="S36" s="3">
        <f t="shared" si="15"/>
        <v>2016</v>
      </c>
      <c r="T36" s="3">
        <f t="shared" si="15"/>
        <v>2017</v>
      </c>
      <c r="U36" s="3">
        <f t="shared" si="15"/>
        <v>2018</v>
      </c>
      <c r="V36" s="3">
        <f t="shared" si="15"/>
        <v>2019</v>
      </c>
      <c r="W36" s="3">
        <f t="shared" si="15"/>
        <v>2020</v>
      </c>
      <c r="X36" s="3"/>
      <c r="Y36" s="3"/>
      <c r="Z36" s="3"/>
    </row>
    <row r="37" spans="2:26" x14ac:dyDescent="0.2">
      <c r="B37" t="s">
        <v>0</v>
      </c>
      <c r="C37" s="4">
        <v>1138</v>
      </c>
      <c r="D37" s="4">
        <v>1468</v>
      </c>
      <c r="E37" s="4">
        <v>3279</v>
      </c>
      <c r="F37" s="4">
        <v>4082</v>
      </c>
      <c r="G37" s="4">
        <v>5235</v>
      </c>
      <c r="H37" s="4">
        <v>6046</v>
      </c>
      <c r="I37" s="4">
        <v>6794</v>
      </c>
      <c r="J37" s="4">
        <v>7235</v>
      </c>
      <c r="K37" s="4">
        <v>6420</v>
      </c>
      <c r="L37" s="4">
        <v>6312</v>
      </c>
      <c r="M37" s="4">
        <v>5553</v>
      </c>
      <c r="N37" s="4">
        <v>6062</v>
      </c>
      <c r="O37" s="4">
        <v>7461</v>
      </c>
      <c r="P37" s="4">
        <v>6091</v>
      </c>
      <c r="Q37" s="4">
        <v>5950</v>
      </c>
      <c r="R37" s="4">
        <v>6415</v>
      </c>
      <c r="S37" s="4">
        <v>6875</v>
      </c>
      <c r="T37" s="4">
        <v>7423</v>
      </c>
      <c r="U37" s="4">
        <v>7535</v>
      </c>
      <c r="V37" s="4">
        <v>7799</v>
      </c>
      <c r="W37" s="4">
        <v>7896</v>
      </c>
    </row>
    <row r="38" spans="2:26" x14ac:dyDescent="0.2">
      <c r="B38" t="s">
        <v>1</v>
      </c>
      <c r="C38" s="4">
        <v>492</v>
      </c>
      <c r="D38" s="4">
        <v>516</v>
      </c>
      <c r="E38" s="4">
        <v>841</v>
      </c>
      <c r="F38" s="4">
        <v>992</v>
      </c>
      <c r="G38" s="4">
        <v>1144</v>
      </c>
      <c r="H38" s="4">
        <v>1352</v>
      </c>
      <c r="I38" s="4">
        <v>1561</v>
      </c>
      <c r="J38" s="4">
        <v>1626</v>
      </c>
      <c r="K38" s="4">
        <v>1581</v>
      </c>
      <c r="L38" s="4">
        <v>1626</v>
      </c>
      <c r="M38" s="4">
        <v>1418</v>
      </c>
      <c r="N38" s="4">
        <v>1529</v>
      </c>
      <c r="O38" s="4">
        <v>1880</v>
      </c>
      <c r="P38" s="4">
        <v>1393</v>
      </c>
      <c r="Q38" s="4">
        <v>1388</v>
      </c>
      <c r="R38" s="4">
        <v>1518</v>
      </c>
      <c r="S38" s="4">
        <v>1670</v>
      </c>
      <c r="T38" s="4">
        <v>1848</v>
      </c>
      <c r="U38" s="4">
        <v>1946</v>
      </c>
      <c r="V38" s="4">
        <v>1868</v>
      </c>
      <c r="W38" s="4">
        <v>1985</v>
      </c>
    </row>
    <row r="39" spans="2:26" x14ac:dyDescent="0.2">
      <c r="B39" t="s">
        <v>2</v>
      </c>
      <c r="C39" s="4">
        <v>394</v>
      </c>
      <c r="D39" s="4">
        <v>377</v>
      </c>
      <c r="E39" s="4">
        <v>500</v>
      </c>
      <c r="F39" s="4">
        <v>703</v>
      </c>
      <c r="G39" s="4">
        <v>844</v>
      </c>
      <c r="H39" s="4">
        <v>896</v>
      </c>
      <c r="I39" s="4">
        <v>1023</v>
      </c>
      <c r="J39" s="4">
        <v>1117</v>
      </c>
      <c r="K39" s="4">
        <v>1098</v>
      </c>
      <c r="L39" s="4">
        <v>1124</v>
      </c>
      <c r="M39" s="4">
        <v>1071</v>
      </c>
      <c r="N39" s="4">
        <v>1215</v>
      </c>
      <c r="O39" s="4">
        <v>1516</v>
      </c>
      <c r="P39" s="4">
        <v>1258</v>
      </c>
      <c r="Q39" s="4">
        <v>1211</v>
      </c>
      <c r="R39" s="4">
        <v>1263</v>
      </c>
      <c r="S39" s="4">
        <v>1295</v>
      </c>
      <c r="T39" s="4">
        <v>1323</v>
      </c>
      <c r="U39" s="4">
        <v>1317</v>
      </c>
      <c r="V39" s="4">
        <v>1318</v>
      </c>
      <c r="W39" s="4">
        <v>1444</v>
      </c>
    </row>
    <row r="40" spans="2:26" x14ac:dyDescent="0.2">
      <c r="B40" t="s">
        <v>3</v>
      </c>
      <c r="C40" s="4">
        <v>489</v>
      </c>
      <c r="D40" s="4">
        <v>494</v>
      </c>
      <c r="E40" s="4">
        <v>716</v>
      </c>
      <c r="F40" s="4">
        <v>846</v>
      </c>
      <c r="G40" s="4">
        <v>979</v>
      </c>
      <c r="H40" s="4">
        <v>1202</v>
      </c>
      <c r="I40" s="4">
        <v>1407</v>
      </c>
      <c r="J40" s="4">
        <v>1455</v>
      </c>
      <c r="K40" s="4">
        <v>1282</v>
      </c>
      <c r="L40" s="4">
        <v>1209</v>
      </c>
      <c r="M40" s="4">
        <v>1073</v>
      </c>
      <c r="N40" s="4">
        <v>1153</v>
      </c>
      <c r="O40" s="4">
        <v>1434</v>
      </c>
      <c r="P40" s="4">
        <v>1204</v>
      </c>
      <c r="Q40" s="4">
        <v>1318</v>
      </c>
      <c r="R40" s="4">
        <v>1520</v>
      </c>
      <c r="S40" s="4">
        <v>1751</v>
      </c>
      <c r="T40" s="4">
        <v>2035</v>
      </c>
      <c r="U40" s="4">
        <v>2239</v>
      </c>
      <c r="V40" s="4">
        <v>2318</v>
      </c>
      <c r="W40" s="4">
        <v>2320</v>
      </c>
    </row>
    <row r="41" spans="2:26" x14ac:dyDescent="0.2">
      <c r="B41" t="s">
        <v>4</v>
      </c>
      <c r="C41" s="4">
        <v>1664</v>
      </c>
      <c r="D41" s="4">
        <v>1744</v>
      </c>
      <c r="E41" s="4">
        <v>2165</v>
      </c>
      <c r="F41" s="4">
        <v>2229</v>
      </c>
      <c r="G41" s="4">
        <v>2580</v>
      </c>
      <c r="H41" s="4">
        <v>2793</v>
      </c>
      <c r="I41" s="4">
        <v>2960</v>
      </c>
      <c r="J41" s="4">
        <v>3247</v>
      </c>
      <c r="K41" s="4">
        <v>3109</v>
      </c>
      <c r="L41" s="4">
        <v>2523</v>
      </c>
      <c r="M41" s="4">
        <v>2376</v>
      </c>
      <c r="N41" s="4">
        <v>2630</v>
      </c>
      <c r="O41" s="4">
        <v>3210</v>
      </c>
      <c r="P41" s="4">
        <v>3041</v>
      </c>
      <c r="Q41" s="4">
        <v>3231</v>
      </c>
      <c r="R41" s="4">
        <v>3531</v>
      </c>
      <c r="S41" s="4">
        <v>3774</v>
      </c>
      <c r="T41" s="4">
        <v>4010</v>
      </c>
      <c r="U41" s="4">
        <v>4158</v>
      </c>
      <c r="V41" s="4">
        <v>4164</v>
      </c>
      <c r="W41" s="4">
        <v>3773</v>
      </c>
    </row>
    <row r="42" spans="2:26" x14ac:dyDescent="0.2">
      <c r="B42" t="s">
        <v>5</v>
      </c>
      <c r="C42" s="4">
        <v>245</v>
      </c>
      <c r="D42" s="4">
        <v>223</v>
      </c>
      <c r="E42" s="4">
        <v>290</v>
      </c>
      <c r="F42" s="4">
        <v>409</v>
      </c>
      <c r="G42" s="4">
        <v>489</v>
      </c>
      <c r="H42" s="4">
        <v>595</v>
      </c>
      <c r="I42" s="4">
        <v>644</v>
      </c>
      <c r="J42" s="4">
        <v>699</v>
      </c>
      <c r="K42" s="4">
        <v>643</v>
      </c>
      <c r="L42" s="4">
        <v>701</v>
      </c>
      <c r="M42" s="4">
        <v>580</v>
      </c>
      <c r="N42" s="4">
        <v>664</v>
      </c>
      <c r="O42" s="4">
        <v>786</v>
      </c>
      <c r="P42" s="4">
        <v>656</v>
      </c>
      <c r="Q42" s="4">
        <v>567</v>
      </c>
      <c r="R42" s="4">
        <v>591</v>
      </c>
      <c r="S42" s="4">
        <v>607</v>
      </c>
      <c r="T42" s="4">
        <v>684</v>
      </c>
      <c r="U42" s="4">
        <v>707</v>
      </c>
      <c r="V42" s="4">
        <v>735</v>
      </c>
      <c r="W42" s="4">
        <v>784</v>
      </c>
    </row>
    <row r="43" spans="2:26" x14ac:dyDescent="0.2">
      <c r="B43" t="s">
        <v>6</v>
      </c>
      <c r="C43" s="4">
        <v>240</v>
      </c>
      <c r="D43" s="4">
        <v>261</v>
      </c>
      <c r="E43" s="4">
        <v>522</v>
      </c>
      <c r="F43" s="4">
        <v>815</v>
      </c>
      <c r="G43" s="4">
        <v>1090</v>
      </c>
      <c r="H43" s="4">
        <v>1352</v>
      </c>
      <c r="I43" s="4">
        <v>1706</v>
      </c>
      <c r="J43" s="4">
        <v>1822</v>
      </c>
      <c r="K43" s="4">
        <v>1717</v>
      </c>
      <c r="L43" s="4">
        <v>1741</v>
      </c>
      <c r="M43" s="4">
        <v>1540</v>
      </c>
      <c r="N43" s="4">
        <v>1651</v>
      </c>
      <c r="O43" s="4">
        <v>2078</v>
      </c>
      <c r="P43" s="4">
        <v>1573</v>
      </c>
      <c r="Q43" s="4">
        <v>1453</v>
      </c>
      <c r="R43" s="4">
        <v>1510</v>
      </c>
      <c r="S43" s="4">
        <v>1519</v>
      </c>
      <c r="T43" s="4">
        <v>1668</v>
      </c>
      <c r="U43" s="4">
        <v>1762</v>
      </c>
      <c r="V43" s="4">
        <v>1820</v>
      </c>
      <c r="W43" s="4">
        <v>1949</v>
      </c>
    </row>
    <row r="44" spans="2:26" x14ac:dyDescent="0.2">
      <c r="B44" t="s">
        <v>7</v>
      </c>
      <c r="C44" s="4">
        <v>799</v>
      </c>
      <c r="D44" s="4">
        <v>781</v>
      </c>
      <c r="E44" s="4">
        <v>1119</v>
      </c>
      <c r="F44" s="4">
        <v>1418</v>
      </c>
      <c r="G44" s="4">
        <v>1785</v>
      </c>
      <c r="H44" s="4">
        <v>2016</v>
      </c>
      <c r="I44" s="4">
        <v>2246</v>
      </c>
      <c r="J44" s="4">
        <v>2352</v>
      </c>
      <c r="K44" s="4">
        <v>2238</v>
      </c>
      <c r="L44" s="4">
        <v>2316</v>
      </c>
      <c r="M44" s="4">
        <v>2071</v>
      </c>
      <c r="N44" s="4">
        <v>2332</v>
      </c>
      <c r="O44" s="4">
        <v>3050</v>
      </c>
      <c r="P44" s="4">
        <v>2418</v>
      </c>
      <c r="Q44" s="4">
        <v>2329</v>
      </c>
      <c r="R44" s="4">
        <v>2444</v>
      </c>
      <c r="S44" s="4">
        <v>2453</v>
      </c>
      <c r="T44" s="4">
        <v>2494</v>
      </c>
      <c r="U44" s="4">
        <v>2534</v>
      </c>
      <c r="V44" s="4">
        <v>2701</v>
      </c>
      <c r="W44" s="4">
        <v>2863</v>
      </c>
    </row>
    <row r="45" spans="2:26" x14ac:dyDescent="0.2">
      <c r="B45" t="s">
        <v>8</v>
      </c>
      <c r="C45" s="4">
        <v>3420</v>
      </c>
      <c r="D45" s="4">
        <v>3496</v>
      </c>
      <c r="E45" s="4">
        <v>5869</v>
      </c>
      <c r="F45" s="4">
        <v>6604</v>
      </c>
      <c r="G45" s="4">
        <v>8074</v>
      </c>
      <c r="H45" s="4">
        <v>9262</v>
      </c>
      <c r="I45" s="4">
        <v>10662</v>
      </c>
      <c r="J45" s="4">
        <v>10671</v>
      </c>
      <c r="K45" s="4">
        <v>10002</v>
      </c>
      <c r="L45" s="4">
        <v>10144</v>
      </c>
      <c r="M45" s="4">
        <v>8600</v>
      </c>
      <c r="N45" s="4">
        <v>9322</v>
      </c>
      <c r="O45" s="4">
        <v>11920</v>
      </c>
      <c r="P45" s="4">
        <v>9558</v>
      </c>
      <c r="Q45" s="4">
        <v>9505</v>
      </c>
      <c r="R45" s="4">
        <v>10416</v>
      </c>
      <c r="S45" s="4">
        <v>11484</v>
      </c>
      <c r="T45" s="4">
        <v>12622</v>
      </c>
      <c r="U45" s="4">
        <v>13277</v>
      </c>
      <c r="V45" s="4">
        <v>14396</v>
      </c>
      <c r="W45" s="4">
        <v>15113</v>
      </c>
    </row>
    <row r="46" spans="2:26" x14ac:dyDescent="0.2">
      <c r="B46" t="s">
        <v>9</v>
      </c>
      <c r="C46" s="4">
        <v>150</v>
      </c>
      <c r="D46" s="4">
        <v>150</v>
      </c>
      <c r="E46" s="4">
        <v>310</v>
      </c>
      <c r="F46" s="4">
        <v>435</v>
      </c>
      <c r="G46" s="4">
        <v>499</v>
      </c>
      <c r="H46" s="4">
        <v>560</v>
      </c>
      <c r="I46" s="4">
        <v>615</v>
      </c>
      <c r="J46" s="4">
        <v>659</v>
      </c>
      <c r="K46" s="4">
        <v>708</v>
      </c>
      <c r="L46" s="4">
        <v>706</v>
      </c>
      <c r="M46" s="4">
        <v>690</v>
      </c>
      <c r="N46" s="4">
        <v>808</v>
      </c>
      <c r="O46" s="4">
        <v>1127</v>
      </c>
      <c r="P46" s="4">
        <v>849</v>
      </c>
      <c r="Q46" s="4">
        <v>747</v>
      </c>
      <c r="R46" s="4">
        <v>780</v>
      </c>
      <c r="S46" s="4">
        <v>858</v>
      </c>
      <c r="T46" s="4">
        <v>938</v>
      </c>
      <c r="U46" s="4">
        <v>900</v>
      </c>
      <c r="V46" s="4">
        <v>884</v>
      </c>
      <c r="W46" s="4">
        <v>931</v>
      </c>
    </row>
    <row r="47" spans="2:26" x14ac:dyDescent="0.2">
      <c r="B47" t="s">
        <v>10</v>
      </c>
      <c r="C47" s="4">
        <v>723</v>
      </c>
      <c r="D47" s="4">
        <v>762</v>
      </c>
      <c r="E47" s="4">
        <v>1236</v>
      </c>
      <c r="F47" s="4">
        <v>1384</v>
      </c>
      <c r="G47" s="4">
        <v>1675</v>
      </c>
      <c r="H47" s="4">
        <v>1906</v>
      </c>
      <c r="I47" s="4">
        <v>2124</v>
      </c>
      <c r="J47" s="4">
        <v>2335</v>
      </c>
      <c r="K47" s="4">
        <v>2278</v>
      </c>
      <c r="L47" s="4">
        <v>2276</v>
      </c>
      <c r="M47" s="4">
        <v>2066</v>
      </c>
      <c r="N47" s="4">
        <v>2417</v>
      </c>
      <c r="O47" s="4">
        <v>3046</v>
      </c>
      <c r="P47" s="4">
        <v>2364</v>
      </c>
      <c r="Q47" s="4">
        <v>2383</v>
      </c>
      <c r="R47" s="4">
        <v>2511</v>
      </c>
      <c r="S47" s="4">
        <v>2659</v>
      </c>
      <c r="T47" s="4">
        <v>2795</v>
      </c>
      <c r="U47" s="4">
        <v>2843</v>
      </c>
      <c r="V47" s="4">
        <v>2892</v>
      </c>
      <c r="W47" s="4">
        <v>3108</v>
      </c>
    </row>
    <row r="48" spans="2:26" x14ac:dyDescent="0.2">
      <c r="B48" t="s">
        <v>21</v>
      </c>
      <c r="C48" s="4">
        <v>3028</v>
      </c>
      <c r="D48" s="4">
        <v>3213</v>
      </c>
      <c r="E48" s="4">
        <v>6326</v>
      </c>
      <c r="F48" s="4">
        <v>7380</v>
      </c>
      <c r="G48" s="4">
        <v>8388</v>
      </c>
      <c r="H48" s="4">
        <v>9306</v>
      </c>
      <c r="I48" s="4">
        <v>10420</v>
      </c>
      <c r="J48" s="4">
        <v>10683</v>
      </c>
      <c r="K48" s="4">
        <v>10059</v>
      </c>
      <c r="L48" s="4">
        <v>10254</v>
      </c>
      <c r="M48" s="4">
        <v>8899</v>
      </c>
      <c r="N48" s="4">
        <v>9833</v>
      </c>
      <c r="O48" s="4">
        <v>12521</v>
      </c>
      <c r="P48" s="4">
        <v>9624</v>
      </c>
      <c r="Q48" s="4">
        <v>9645</v>
      </c>
      <c r="R48" s="4">
        <v>10115</v>
      </c>
      <c r="S48" s="4">
        <v>10802</v>
      </c>
      <c r="T48" s="4">
        <v>12052</v>
      </c>
      <c r="U48" s="4">
        <v>13126</v>
      </c>
      <c r="V48" s="4">
        <v>14052</v>
      </c>
      <c r="W48" s="4">
        <v>14294</v>
      </c>
    </row>
    <row r="49" spans="2:26" x14ac:dyDescent="0.2">
      <c r="B49" t="s">
        <v>24</v>
      </c>
      <c r="C49" s="4">
        <v>353</v>
      </c>
      <c r="D49" s="4">
        <v>367</v>
      </c>
      <c r="E49" s="4">
        <v>578</v>
      </c>
      <c r="F49" s="4">
        <v>708</v>
      </c>
      <c r="G49" s="4">
        <v>927</v>
      </c>
      <c r="H49" s="4">
        <v>1200</v>
      </c>
      <c r="I49" s="4">
        <v>1412</v>
      </c>
      <c r="J49" s="4">
        <v>1488</v>
      </c>
      <c r="K49" s="4">
        <v>1280</v>
      </c>
      <c r="L49" s="4">
        <v>1237</v>
      </c>
      <c r="M49" s="4">
        <v>1023</v>
      </c>
      <c r="N49" s="4">
        <v>1061</v>
      </c>
      <c r="O49" s="4">
        <v>1338</v>
      </c>
      <c r="P49" s="4">
        <v>1070</v>
      </c>
      <c r="Q49" s="4">
        <v>1076</v>
      </c>
      <c r="R49" s="4">
        <v>1154</v>
      </c>
      <c r="S49" s="4">
        <v>1246</v>
      </c>
      <c r="T49" s="4">
        <v>1343</v>
      </c>
      <c r="U49" s="4">
        <v>1351</v>
      </c>
      <c r="V49" s="4">
        <v>1378</v>
      </c>
      <c r="W49" s="4">
        <v>1407</v>
      </c>
    </row>
    <row r="50" spans="2:26" x14ac:dyDescent="0.2">
      <c r="B50" t="s">
        <v>20</v>
      </c>
      <c r="C50" s="4">
        <v>2099</v>
      </c>
      <c r="D50" s="4">
        <v>2107</v>
      </c>
      <c r="E50" s="4">
        <v>2388</v>
      </c>
      <c r="F50" s="4">
        <v>2470</v>
      </c>
      <c r="G50" s="4">
        <v>2605</v>
      </c>
      <c r="H50" s="4">
        <v>2887</v>
      </c>
      <c r="I50" s="4">
        <v>3319</v>
      </c>
      <c r="J50" s="4">
        <v>3572</v>
      </c>
      <c r="K50" s="4">
        <v>3193</v>
      </c>
      <c r="L50" s="4">
        <v>2938</v>
      </c>
      <c r="M50" s="4">
        <v>2796</v>
      </c>
      <c r="N50" s="4">
        <v>2926</v>
      </c>
      <c r="O50" s="4">
        <v>2915</v>
      </c>
      <c r="P50" s="4">
        <v>2929</v>
      </c>
      <c r="Q50" s="4">
        <v>3032</v>
      </c>
      <c r="R50" s="4">
        <v>3140</v>
      </c>
      <c r="S50" s="4">
        <v>3250</v>
      </c>
      <c r="T50" s="4">
        <v>3522</v>
      </c>
      <c r="U50" s="4">
        <v>3681</v>
      </c>
      <c r="V50" s="4">
        <v>3923</v>
      </c>
      <c r="W50" s="4">
        <v>3690</v>
      </c>
    </row>
    <row r="51" spans="2:26" x14ac:dyDescent="0.2">
      <c r="B51" t="s">
        <v>11</v>
      </c>
      <c r="C51" s="4">
        <v>116</v>
      </c>
      <c r="D51" s="4">
        <v>122</v>
      </c>
      <c r="E51" s="4">
        <v>205</v>
      </c>
      <c r="F51" s="4">
        <v>211</v>
      </c>
      <c r="G51" s="4">
        <v>266</v>
      </c>
      <c r="H51" s="4">
        <v>302</v>
      </c>
      <c r="I51" s="4">
        <v>356</v>
      </c>
      <c r="J51" s="4">
        <v>371</v>
      </c>
      <c r="K51" s="4">
        <v>350</v>
      </c>
      <c r="L51" s="4">
        <v>352</v>
      </c>
      <c r="M51" s="4">
        <v>307</v>
      </c>
      <c r="N51" s="4">
        <v>343</v>
      </c>
      <c r="O51" s="4">
        <v>388</v>
      </c>
      <c r="P51" s="4">
        <v>287</v>
      </c>
      <c r="Q51" s="4">
        <v>306</v>
      </c>
      <c r="R51" s="4">
        <v>327</v>
      </c>
      <c r="S51" s="4">
        <v>336</v>
      </c>
      <c r="T51" s="4">
        <v>370</v>
      </c>
      <c r="U51" s="4">
        <v>377</v>
      </c>
      <c r="V51" s="4">
        <v>398</v>
      </c>
      <c r="W51" s="4">
        <v>431</v>
      </c>
    </row>
    <row r="52" spans="2:26" x14ac:dyDescent="0.2">
      <c r="B52" t="s">
        <v>22</v>
      </c>
      <c r="C52" s="4">
        <v>1517</v>
      </c>
      <c r="D52" s="4">
        <v>1481</v>
      </c>
      <c r="E52" s="4">
        <v>2864</v>
      </c>
      <c r="F52" s="4">
        <v>3306</v>
      </c>
      <c r="G52" s="4">
        <v>4136</v>
      </c>
      <c r="H52" s="4">
        <v>4798</v>
      </c>
      <c r="I52" s="4">
        <v>5577</v>
      </c>
      <c r="J52" s="4">
        <v>5648</v>
      </c>
      <c r="K52" s="4">
        <v>4866</v>
      </c>
      <c r="L52" s="4">
        <v>4861</v>
      </c>
      <c r="M52" s="4">
        <v>3981</v>
      </c>
      <c r="N52" s="4">
        <v>4081</v>
      </c>
      <c r="O52" s="4">
        <v>5058</v>
      </c>
      <c r="P52" s="4">
        <v>4103</v>
      </c>
      <c r="Q52" s="4">
        <v>4215</v>
      </c>
      <c r="R52" s="4">
        <v>4428</v>
      </c>
      <c r="S52" s="4">
        <v>4895</v>
      </c>
      <c r="T52" s="4">
        <v>5783</v>
      </c>
      <c r="U52" s="4">
        <v>6068</v>
      </c>
      <c r="V52" s="4">
        <v>6017</v>
      </c>
      <c r="W52" s="4">
        <v>6355</v>
      </c>
    </row>
    <row r="53" spans="2:26" x14ac:dyDescent="0.2">
      <c r="B53" t="s">
        <v>12</v>
      </c>
      <c r="C53" s="4">
        <v>18</v>
      </c>
      <c r="D53" s="4">
        <v>16</v>
      </c>
      <c r="E53" s="4">
        <v>18</v>
      </c>
      <c r="F53" s="4">
        <v>20</v>
      </c>
      <c r="G53" s="4">
        <v>15</v>
      </c>
      <c r="H53" s="4">
        <v>18</v>
      </c>
      <c r="I53" s="4">
        <v>16</v>
      </c>
      <c r="J53" s="4">
        <v>17</v>
      </c>
      <c r="K53" s="4">
        <v>16</v>
      </c>
      <c r="L53" s="4">
        <v>14</v>
      </c>
      <c r="M53" s="4">
        <v>14</v>
      </c>
      <c r="N53" s="4">
        <v>21</v>
      </c>
      <c r="O53" s="4">
        <v>20</v>
      </c>
      <c r="P53" s="4">
        <v>15</v>
      </c>
      <c r="Q53" s="4">
        <v>10</v>
      </c>
      <c r="R53" s="4">
        <v>9</v>
      </c>
      <c r="S53" s="4">
        <v>6</v>
      </c>
      <c r="T53" s="4">
        <v>8</v>
      </c>
      <c r="U53" s="4">
        <v>8</v>
      </c>
      <c r="V53" s="4">
        <v>8</v>
      </c>
      <c r="W53" s="4">
        <v>6</v>
      </c>
    </row>
    <row r="54" spans="2:26" x14ac:dyDescent="0.2">
      <c r="B54" t="s">
        <v>23</v>
      </c>
      <c r="C54" s="4">
        <v>16885</v>
      </c>
      <c r="D54" s="4">
        <v>17578</v>
      </c>
      <c r="E54" s="4">
        <v>29226</v>
      </c>
      <c r="F54" s="4">
        <v>34012</v>
      </c>
      <c r="G54" s="4">
        <v>40731</v>
      </c>
      <c r="H54" s="4">
        <v>46491</v>
      </c>
      <c r="I54" s="4">
        <v>52842</v>
      </c>
      <c r="J54" s="4">
        <v>54997</v>
      </c>
      <c r="K54" s="4">
        <v>50840</v>
      </c>
      <c r="L54" s="4">
        <v>50334</v>
      </c>
      <c r="M54" s="4">
        <v>44058</v>
      </c>
      <c r="N54" s="4">
        <v>48048</v>
      </c>
      <c r="O54" s="4">
        <v>59748</v>
      </c>
      <c r="P54" s="4">
        <v>48433</v>
      </c>
      <c r="Q54" s="4">
        <v>48366</v>
      </c>
      <c r="R54" s="4">
        <v>51672</v>
      </c>
      <c r="S54" s="4">
        <v>55480</v>
      </c>
      <c r="T54" s="4">
        <v>60918</v>
      </c>
      <c r="U54" s="4">
        <v>63829</v>
      </c>
      <c r="V54" s="4">
        <v>66671</v>
      </c>
      <c r="W54" s="4">
        <v>68349</v>
      </c>
    </row>
    <row r="55" spans="2:26" x14ac:dyDescent="0.2">
      <c r="B55" t="s">
        <v>28</v>
      </c>
      <c r="C55" s="4">
        <f>SUM(C37:C53)-C54</f>
        <v>0</v>
      </c>
      <c r="D55" s="4">
        <f t="shared" ref="D55" si="16">SUM(D37:D53)-D54</f>
        <v>0</v>
      </c>
      <c r="E55" s="4">
        <f t="shared" ref="E55" si="17">SUM(E37:E53)-E54</f>
        <v>0</v>
      </c>
      <c r="F55" s="4">
        <f t="shared" ref="F55" si="18">SUM(F37:F53)-F54</f>
        <v>0</v>
      </c>
      <c r="G55" s="4">
        <f t="shared" ref="G55" si="19">SUM(G37:G53)-G54</f>
        <v>0</v>
      </c>
      <c r="H55" s="4">
        <f t="shared" ref="H55" si="20">SUM(H37:H53)-H54</f>
        <v>0</v>
      </c>
      <c r="I55" s="4">
        <f t="shared" ref="I55" si="21">SUM(I37:I53)-I54</f>
        <v>0</v>
      </c>
      <c r="J55" s="4">
        <f t="shared" ref="J55" si="22">SUM(J37:J53)-J54</f>
        <v>0</v>
      </c>
      <c r="K55" s="4">
        <f t="shared" ref="K55" si="23">SUM(K37:K53)-K54</f>
        <v>0</v>
      </c>
      <c r="L55" s="4">
        <f t="shared" ref="L55" si="24">SUM(L37:L53)-L54</f>
        <v>0</v>
      </c>
      <c r="M55" s="4">
        <f t="shared" ref="M55" si="25">SUM(M37:M53)-M54</f>
        <v>0</v>
      </c>
      <c r="N55" s="4">
        <f t="shared" ref="N55" si="26">SUM(N37:N53)-N54</f>
        <v>0</v>
      </c>
      <c r="O55" s="4">
        <f t="shared" ref="O55" si="27">SUM(O37:O53)-O54</f>
        <v>0</v>
      </c>
      <c r="P55" s="4">
        <f t="shared" ref="P55" si="28">SUM(P37:P53)-P54</f>
        <v>0</v>
      </c>
      <c r="Q55" s="4">
        <f t="shared" ref="Q55:W55" si="29">SUM(Q37:Q53)-Q54</f>
        <v>0</v>
      </c>
      <c r="R55" s="4">
        <f t="shared" si="29"/>
        <v>0</v>
      </c>
      <c r="S55" s="4">
        <f t="shared" si="29"/>
        <v>0</v>
      </c>
      <c r="T55" s="4">
        <f t="shared" si="29"/>
        <v>0</v>
      </c>
      <c r="U55" s="4">
        <f t="shared" si="29"/>
        <v>0</v>
      </c>
      <c r="V55" s="4">
        <f t="shared" si="29"/>
        <v>0</v>
      </c>
      <c r="W55" s="4">
        <f t="shared" si="29"/>
        <v>0</v>
      </c>
    </row>
    <row r="58" spans="2:26" x14ac:dyDescent="0.2">
      <c r="B58" s="2" t="s">
        <v>25</v>
      </c>
    </row>
    <row r="59" spans="2:26" x14ac:dyDescent="0.2">
      <c r="B59" t="s">
        <v>37</v>
      </c>
    </row>
    <row r="60" spans="2:26" s="17" customFormat="1" x14ac:dyDescent="0.2">
      <c r="C60" s="17" t="s">
        <v>59</v>
      </c>
      <c r="D60" s="17" t="s">
        <v>59</v>
      </c>
      <c r="E60" s="17" t="s">
        <v>59</v>
      </c>
      <c r="F60" s="17" t="s">
        <v>59</v>
      </c>
      <c r="G60" s="17" t="s">
        <v>59</v>
      </c>
      <c r="H60" s="17" t="s">
        <v>59</v>
      </c>
      <c r="I60" s="17" t="s">
        <v>59</v>
      </c>
      <c r="J60" s="17" t="s">
        <v>59</v>
      </c>
      <c r="K60" s="17" t="s">
        <v>59</v>
      </c>
      <c r="L60" s="17" t="s">
        <v>59</v>
      </c>
      <c r="M60" s="17" t="s">
        <v>59</v>
      </c>
      <c r="N60" s="17" t="s">
        <v>59</v>
      </c>
      <c r="O60" s="17" t="s">
        <v>59</v>
      </c>
      <c r="P60" s="17" t="s">
        <v>59</v>
      </c>
      <c r="Q60" s="17" t="s">
        <v>59</v>
      </c>
      <c r="R60" s="17" t="s">
        <v>59</v>
      </c>
      <c r="S60" s="17" t="s">
        <v>59</v>
      </c>
      <c r="T60" s="17" t="s">
        <v>59</v>
      </c>
      <c r="U60" s="17" t="s">
        <v>59</v>
      </c>
      <c r="V60" s="17" t="s">
        <v>59</v>
      </c>
      <c r="W60" s="17" t="s">
        <v>59</v>
      </c>
    </row>
    <row r="61" spans="2:26" x14ac:dyDescent="0.2">
      <c r="B61" s="3"/>
      <c r="C61" s="3">
        <v>2000</v>
      </c>
      <c r="D61" s="3">
        <f>C61+1</f>
        <v>2001</v>
      </c>
      <c r="E61" s="3">
        <f t="shared" ref="E61" si="30">D61+1</f>
        <v>2002</v>
      </c>
      <c r="F61" s="3">
        <f t="shared" ref="F61" si="31">E61+1</f>
        <v>2003</v>
      </c>
      <c r="G61" s="3">
        <f t="shared" ref="G61" si="32">F61+1</f>
        <v>2004</v>
      </c>
      <c r="H61" s="3">
        <f t="shared" ref="H61" si="33">G61+1</f>
        <v>2005</v>
      </c>
      <c r="I61" s="3">
        <f t="shared" ref="I61" si="34">H61+1</f>
        <v>2006</v>
      </c>
      <c r="J61" s="3">
        <f t="shared" ref="J61" si="35">I61+1</f>
        <v>2007</v>
      </c>
      <c r="K61" s="3">
        <f t="shared" ref="K61" si="36">J61+1</f>
        <v>2008</v>
      </c>
      <c r="L61" s="3">
        <f t="shared" ref="L61" si="37">K61+1</f>
        <v>2009</v>
      </c>
      <c r="M61" s="3">
        <f t="shared" ref="M61" si="38">L61+1</f>
        <v>2010</v>
      </c>
      <c r="N61" s="3">
        <f t="shared" ref="N61" si="39">M61+1</f>
        <v>2011</v>
      </c>
      <c r="O61" s="3">
        <f t="shared" ref="O61" si="40">N61+1</f>
        <v>2012</v>
      </c>
      <c r="P61" s="3">
        <f t="shared" ref="P61" si="41">O61+1</f>
        <v>2013</v>
      </c>
      <c r="Q61" s="3">
        <f t="shared" ref="Q61:W61" si="42">P61+1</f>
        <v>2014</v>
      </c>
      <c r="R61" s="3">
        <f t="shared" si="42"/>
        <v>2015</v>
      </c>
      <c r="S61" s="3">
        <f t="shared" si="42"/>
        <v>2016</v>
      </c>
      <c r="T61" s="3">
        <f t="shared" si="42"/>
        <v>2017</v>
      </c>
      <c r="U61" s="3">
        <f t="shared" si="42"/>
        <v>2018</v>
      </c>
      <c r="V61" s="3">
        <f t="shared" si="42"/>
        <v>2019</v>
      </c>
      <c r="W61" s="3">
        <f t="shared" si="42"/>
        <v>2020</v>
      </c>
      <c r="X61" s="3"/>
      <c r="Y61" s="3"/>
      <c r="Z61" s="3"/>
    </row>
    <row r="62" spans="2:26" x14ac:dyDescent="0.2">
      <c r="B62" t="s">
        <v>0</v>
      </c>
      <c r="C62" s="4">
        <v>10497</v>
      </c>
      <c r="D62" s="4">
        <v>11202</v>
      </c>
      <c r="E62" s="4">
        <v>10672</v>
      </c>
      <c r="F62" s="4">
        <v>10968</v>
      </c>
      <c r="G62" s="4">
        <v>14524</v>
      </c>
      <c r="H62" s="4">
        <v>13174</v>
      </c>
      <c r="I62" s="4">
        <v>14530</v>
      </c>
      <c r="J62" s="4">
        <v>16351</v>
      </c>
      <c r="K62" s="4">
        <v>17528</v>
      </c>
      <c r="L62" s="4">
        <v>18033</v>
      </c>
      <c r="M62" s="4">
        <v>13901</v>
      </c>
      <c r="N62" s="4">
        <v>8935</v>
      </c>
      <c r="O62" s="4">
        <v>11422</v>
      </c>
      <c r="P62" s="4">
        <v>13198</v>
      </c>
      <c r="Q62" s="4">
        <v>12704</v>
      </c>
      <c r="R62" s="4">
        <v>12492</v>
      </c>
      <c r="S62" s="4">
        <v>13836</v>
      </c>
      <c r="T62" s="4">
        <v>14460</v>
      </c>
      <c r="U62" s="4">
        <v>15295</v>
      </c>
      <c r="V62" s="4">
        <v>15430</v>
      </c>
      <c r="W62" s="4">
        <v>18266</v>
      </c>
      <c r="X62" s="4"/>
      <c r="Y62" s="4"/>
    </row>
    <row r="63" spans="2:26" x14ac:dyDescent="0.2">
      <c r="B63" t="s">
        <v>1</v>
      </c>
      <c r="C63" s="4">
        <v>720</v>
      </c>
      <c r="D63" s="4">
        <v>841</v>
      </c>
      <c r="E63" s="4">
        <v>1420</v>
      </c>
      <c r="F63" s="4">
        <v>1659</v>
      </c>
      <c r="G63" s="4">
        <v>1678</v>
      </c>
      <c r="H63" s="4">
        <v>1934</v>
      </c>
      <c r="I63" s="4">
        <v>2114</v>
      </c>
      <c r="J63" s="4">
        <v>2312</v>
      </c>
      <c r="K63" s="4">
        <v>2543</v>
      </c>
      <c r="L63" s="4">
        <v>2608</v>
      </c>
      <c r="M63" s="4">
        <v>2061</v>
      </c>
      <c r="N63" s="4">
        <v>1327</v>
      </c>
      <c r="O63" s="4">
        <v>1661</v>
      </c>
      <c r="P63" s="4">
        <v>2099</v>
      </c>
      <c r="Q63" s="4">
        <v>2072</v>
      </c>
      <c r="R63" s="4">
        <v>1964</v>
      </c>
      <c r="S63" s="4">
        <v>2180</v>
      </c>
      <c r="T63" s="4">
        <v>2233</v>
      </c>
      <c r="U63" s="4">
        <v>2391</v>
      </c>
      <c r="V63" s="4">
        <v>2437</v>
      </c>
      <c r="W63" s="4">
        <v>2973</v>
      </c>
      <c r="X63" s="4"/>
      <c r="Y63" s="4"/>
    </row>
    <row r="64" spans="2:26" x14ac:dyDescent="0.2">
      <c r="B64" t="s">
        <v>2</v>
      </c>
      <c r="C64" s="4">
        <v>578</v>
      </c>
      <c r="D64" s="4">
        <v>1003</v>
      </c>
      <c r="E64" s="4">
        <v>1482</v>
      </c>
      <c r="F64" s="4">
        <v>1745</v>
      </c>
      <c r="G64" s="4">
        <v>1887</v>
      </c>
      <c r="H64" s="4">
        <v>2128</v>
      </c>
      <c r="I64" s="4">
        <v>2262</v>
      </c>
      <c r="J64" s="4">
        <v>2470</v>
      </c>
      <c r="K64" s="4">
        <v>2538</v>
      </c>
      <c r="L64" s="4">
        <v>2629</v>
      </c>
      <c r="M64" s="4">
        <v>2002</v>
      </c>
      <c r="N64" s="4">
        <v>1216</v>
      </c>
      <c r="O64" s="4">
        <v>1600</v>
      </c>
      <c r="P64" s="4">
        <v>1889</v>
      </c>
      <c r="Q64" s="4">
        <v>1846</v>
      </c>
      <c r="R64" s="4">
        <v>1882</v>
      </c>
      <c r="S64" s="4">
        <v>1993</v>
      </c>
      <c r="T64" s="4">
        <v>2031</v>
      </c>
      <c r="U64" s="4">
        <v>2119</v>
      </c>
      <c r="V64" s="4">
        <v>2164</v>
      </c>
      <c r="W64" s="4">
        <v>2580</v>
      </c>
      <c r="X64" s="4"/>
      <c r="Y64" s="4"/>
    </row>
    <row r="65" spans="2:25" x14ac:dyDescent="0.2">
      <c r="B65" t="s">
        <v>3</v>
      </c>
      <c r="C65" s="4">
        <v>302</v>
      </c>
      <c r="D65" s="4">
        <v>321</v>
      </c>
      <c r="E65" s="4">
        <v>455</v>
      </c>
      <c r="F65" s="4">
        <v>845</v>
      </c>
      <c r="G65" s="4">
        <v>746</v>
      </c>
      <c r="H65" s="4">
        <v>862</v>
      </c>
      <c r="I65" s="4">
        <v>1022</v>
      </c>
      <c r="J65" s="4">
        <v>1038</v>
      </c>
      <c r="K65" s="4">
        <v>973</v>
      </c>
      <c r="L65" s="4">
        <v>1331</v>
      </c>
      <c r="M65" s="4">
        <v>1013</v>
      </c>
      <c r="N65" s="4">
        <v>624</v>
      </c>
      <c r="O65" s="4">
        <v>861</v>
      </c>
      <c r="P65" s="4">
        <v>1229</v>
      </c>
      <c r="Q65" s="4">
        <v>989</v>
      </c>
      <c r="R65" s="4">
        <v>977</v>
      </c>
      <c r="S65" s="4">
        <v>1029</v>
      </c>
      <c r="T65" s="4">
        <v>1059</v>
      </c>
      <c r="U65" s="4">
        <v>1031</v>
      </c>
      <c r="V65" s="4">
        <v>1022</v>
      </c>
      <c r="W65" s="4">
        <v>1419</v>
      </c>
      <c r="X65" s="4"/>
      <c r="Y65" s="4"/>
    </row>
    <row r="66" spans="2:25" x14ac:dyDescent="0.2">
      <c r="B66" t="s">
        <v>4</v>
      </c>
      <c r="C66" s="4">
        <v>1549</v>
      </c>
      <c r="D66" s="4">
        <v>1785</v>
      </c>
      <c r="E66" s="4">
        <v>1610</v>
      </c>
      <c r="F66" s="4">
        <v>1776</v>
      </c>
      <c r="G66" s="4">
        <v>1741</v>
      </c>
      <c r="H66" s="4">
        <v>2126</v>
      </c>
      <c r="I66" s="4">
        <v>2140</v>
      </c>
      <c r="J66" s="4">
        <v>2277</v>
      </c>
      <c r="K66" s="4">
        <v>2660</v>
      </c>
      <c r="L66" s="4">
        <v>3418</v>
      </c>
      <c r="M66" s="4">
        <v>2288</v>
      </c>
      <c r="N66" s="4">
        <v>1365</v>
      </c>
      <c r="O66" s="4">
        <v>1487</v>
      </c>
      <c r="P66" s="4">
        <v>1872</v>
      </c>
      <c r="Q66" s="4">
        <v>1839</v>
      </c>
      <c r="R66" s="4">
        <v>1678</v>
      </c>
      <c r="S66" s="4">
        <v>1613</v>
      </c>
      <c r="T66" s="4">
        <v>2188</v>
      </c>
      <c r="U66" s="4">
        <v>2693</v>
      </c>
      <c r="V66" s="4">
        <v>2427</v>
      </c>
      <c r="W66" s="4">
        <v>3387</v>
      </c>
      <c r="X66" s="4"/>
      <c r="Y66" s="4"/>
    </row>
    <row r="67" spans="2:25" x14ac:dyDescent="0.2">
      <c r="B67" t="s">
        <v>5</v>
      </c>
      <c r="C67" s="4">
        <v>451</v>
      </c>
      <c r="D67" s="4">
        <v>498</v>
      </c>
      <c r="E67" s="4">
        <v>746</v>
      </c>
      <c r="F67" s="4">
        <v>971</v>
      </c>
      <c r="G67" s="4">
        <v>1045</v>
      </c>
      <c r="H67" s="4">
        <v>1183</v>
      </c>
      <c r="I67" s="4">
        <v>1173</v>
      </c>
      <c r="J67" s="4">
        <v>1308</v>
      </c>
      <c r="K67" s="4">
        <v>1468</v>
      </c>
      <c r="L67" s="4">
        <v>1425</v>
      </c>
      <c r="M67" s="4">
        <v>1076</v>
      </c>
      <c r="N67" s="4">
        <v>774</v>
      </c>
      <c r="O67" s="4">
        <v>991</v>
      </c>
      <c r="P67" s="4">
        <v>1213</v>
      </c>
      <c r="Q67" s="4">
        <v>1232</v>
      </c>
      <c r="R67" s="4">
        <v>1254</v>
      </c>
      <c r="S67" s="4">
        <v>1213</v>
      </c>
      <c r="T67" s="4">
        <v>1305</v>
      </c>
      <c r="U67" s="4">
        <v>1371</v>
      </c>
      <c r="V67" s="4">
        <v>1373</v>
      </c>
      <c r="W67" s="4">
        <v>1628</v>
      </c>
      <c r="X67" s="4"/>
      <c r="Y67" s="4"/>
    </row>
    <row r="68" spans="2:25" x14ac:dyDescent="0.2">
      <c r="B68" t="s">
        <v>6</v>
      </c>
      <c r="C68" s="4">
        <v>1512</v>
      </c>
      <c r="D68" s="4">
        <v>1636</v>
      </c>
      <c r="E68" s="4">
        <v>2231</v>
      </c>
      <c r="F68" s="4">
        <v>2975</v>
      </c>
      <c r="G68" s="4">
        <v>2907</v>
      </c>
      <c r="H68" s="4">
        <v>3341</v>
      </c>
      <c r="I68" s="4">
        <v>3673</v>
      </c>
      <c r="J68" s="4">
        <v>4167</v>
      </c>
      <c r="K68" s="4">
        <v>4412</v>
      </c>
      <c r="L68" s="4">
        <v>4432</v>
      </c>
      <c r="M68" s="4">
        <v>3507</v>
      </c>
      <c r="N68" s="4">
        <v>2281</v>
      </c>
      <c r="O68" s="4">
        <v>3076</v>
      </c>
      <c r="P68" s="4">
        <v>3547</v>
      </c>
      <c r="Q68" s="4">
        <v>3490</v>
      </c>
      <c r="R68" s="4">
        <v>3656</v>
      </c>
      <c r="S68" s="4">
        <v>3875</v>
      </c>
      <c r="T68" s="4">
        <v>3992</v>
      </c>
      <c r="U68" s="4">
        <v>4103</v>
      </c>
      <c r="V68" s="4">
        <v>4182</v>
      </c>
      <c r="W68" s="4">
        <v>5146</v>
      </c>
      <c r="X68" s="4"/>
      <c r="Y68" s="4"/>
    </row>
    <row r="69" spans="2:25" x14ac:dyDescent="0.2">
      <c r="B69" t="s">
        <v>7</v>
      </c>
      <c r="C69" s="4">
        <v>2193</v>
      </c>
      <c r="D69" s="4">
        <v>2438</v>
      </c>
      <c r="E69" s="4">
        <v>3287</v>
      </c>
      <c r="F69" s="4">
        <v>4002</v>
      </c>
      <c r="G69" s="4">
        <v>4233</v>
      </c>
      <c r="H69" s="4">
        <v>4724</v>
      </c>
      <c r="I69" s="4">
        <v>5116</v>
      </c>
      <c r="J69" s="4">
        <v>5588</v>
      </c>
      <c r="K69" s="4">
        <v>5957</v>
      </c>
      <c r="L69" s="4">
        <v>5871</v>
      </c>
      <c r="M69" s="4">
        <v>4636</v>
      </c>
      <c r="N69" s="4">
        <v>3002</v>
      </c>
      <c r="O69" s="4">
        <v>3850</v>
      </c>
      <c r="P69" s="4">
        <v>4382</v>
      </c>
      <c r="Q69" s="4">
        <v>4290</v>
      </c>
      <c r="R69" s="4">
        <v>4408</v>
      </c>
      <c r="S69" s="4">
        <v>4621</v>
      </c>
      <c r="T69" s="4">
        <v>4843</v>
      </c>
      <c r="U69" s="4">
        <v>5144</v>
      </c>
      <c r="V69" s="4">
        <v>5118</v>
      </c>
      <c r="W69" s="4">
        <v>6172</v>
      </c>
      <c r="X69" s="4"/>
      <c r="Y69" s="4"/>
    </row>
    <row r="70" spans="2:25" x14ac:dyDescent="0.2">
      <c r="B70" t="s">
        <v>8</v>
      </c>
      <c r="C70" s="4">
        <v>7546</v>
      </c>
      <c r="D70" s="4">
        <v>7952</v>
      </c>
      <c r="E70" s="4">
        <v>6817</v>
      </c>
      <c r="F70" s="4">
        <v>7039</v>
      </c>
      <c r="G70" s="4">
        <v>7650</v>
      </c>
      <c r="H70" s="4">
        <v>8467</v>
      </c>
      <c r="I70" s="4">
        <v>9317</v>
      </c>
      <c r="J70" s="4">
        <v>10411</v>
      </c>
      <c r="K70" s="4">
        <v>10725</v>
      </c>
      <c r="L70" s="4">
        <v>12863</v>
      </c>
      <c r="M70" s="4">
        <v>10709</v>
      </c>
      <c r="N70" s="4">
        <v>6876</v>
      </c>
      <c r="O70" s="4">
        <v>6886</v>
      </c>
      <c r="P70" s="4">
        <v>9430</v>
      </c>
      <c r="Q70" s="4">
        <v>8752</v>
      </c>
      <c r="R70" s="4">
        <v>8581</v>
      </c>
      <c r="S70" s="4">
        <v>9886</v>
      </c>
      <c r="T70" s="4">
        <v>10308</v>
      </c>
      <c r="U70" s="4">
        <v>10344</v>
      </c>
      <c r="V70" s="4">
        <v>10368</v>
      </c>
      <c r="W70" s="4">
        <v>13740</v>
      </c>
      <c r="X70" s="4"/>
      <c r="Y70" s="4"/>
    </row>
    <row r="71" spans="2:25" x14ac:dyDescent="0.2">
      <c r="B71" t="s">
        <v>9</v>
      </c>
      <c r="C71" s="4">
        <v>958</v>
      </c>
      <c r="D71" s="4">
        <v>1104</v>
      </c>
      <c r="E71" s="4">
        <v>2068</v>
      </c>
      <c r="F71" s="4">
        <v>2113</v>
      </c>
      <c r="G71" s="4">
        <v>2190</v>
      </c>
      <c r="H71" s="4">
        <v>2541</v>
      </c>
      <c r="I71" s="4">
        <v>2663</v>
      </c>
      <c r="J71" s="4">
        <v>2992</v>
      </c>
      <c r="K71" s="4">
        <v>3150</v>
      </c>
      <c r="L71" s="4">
        <v>3111</v>
      </c>
      <c r="M71" s="4">
        <v>2370</v>
      </c>
      <c r="N71" s="4">
        <v>1566</v>
      </c>
      <c r="O71" s="4">
        <v>2109</v>
      </c>
      <c r="P71" s="4">
        <v>2274</v>
      </c>
      <c r="Q71" s="4">
        <v>2363</v>
      </c>
      <c r="R71" s="4">
        <v>2479</v>
      </c>
      <c r="S71" s="4">
        <v>2566</v>
      </c>
      <c r="T71" s="4">
        <v>2601</v>
      </c>
      <c r="U71" s="4">
        <v>2702</v>
      </c>
      <c r="V71" s="4">
        <v>2755</v>
      </c>
      <c r="W71" s="4">
        <v>3161</v>
      </c>
      <c r="X71" s="4"/>
      <c r="Y71" s="4"/>
    </row>
    <row r="72" spans="2:25" x14ac:dyDescent="0.2">
      <c r="B72" t="s">
        <v>10</v>
      </c>
      <c r="C72" s="4">
        <v>4464</v>
      </c>
      <c r="D72" s="4">
        <v>4800</v>
      </c>
      <c r="E72" s="4">
        <v>4657</v>
      </c>
      <c r="F72" s="4">
        <v>4734</v>
      </c>
      <c r="G72" s="4">
        <v>4924</v>
      </c>
      <c r="H72" s="4">
        <v>5491</v>
      </c>
      <c r="I72" s="4">
        <v>5837</v>
      </c>
      <c r="J72" s="4">
        <v>6427</v>
      </c>
      <c r="K72" s="4">
        <v>6921</v>
      </c>
      <c r="L72" s="4">
        <v>6960</v>
      </c>
      <c r="M72" s="4">
        <v>5261</v>
      </c>
      <c r="N72" s="4">
        <v>3534</v>
      </c>
      <c r="O72" s="4">
        <v>4385</v>
      </c>
      <c r="P72" s="4">
        <v>5127</v>
      </c>
      <c r="Q72" s="4">
        <v>4910</v>
      </c>
      <c r="R72" s="4">
        <v>5209</v>
      </c>
      <c r="S72" s="4">
        <v>5349</v>
      </c>
      <c r="T72" s="4">
        <v>5491</v>
      </c>
      <c r="U72" s="4">
        <v>5793</v>
      </c>
      <c r="V72" s="4">
        <v>5824</v>
      </c>
      <c r="W72" s="4">
        <v>6717</v>
      </c>
      <c r="X72" s="4"/>
      <c r="Y72" s="4"/>
    </row>
    <row r="73" spans="2:25" x14ac:dyDescent="0.2">
      <c r="B73" t="s">
        <v>21</v>
      </c>
      <c r="C73" s="4">
        <v>2371</v>
      </c>
      <c r="D73" s="4">
        <v>2438</v>
      </c>
      <c r="E73" s="4">
        <v>3292</v>
      </c>
      <c r="F73" s="4">
        <v>3942</v>
      </c>
      <c r="G73" s="4">
        <v>4489</v>
      </c>
      <c r="H73" s="4">
        <v>5066</v>
      </c>
      <c r="I73" s="4">
        <v>5553</v>
      </c>
      <c r="J73" s="4">
        <v>6134</v>
      </c>
      <c r="K73" s="4">
        <v>6452</v>
      </c>
      <c r="L73" s="4">
        <v>7510</v>
      </c>
      <c r="M73" s="4">
        <v>6582</v>
      </c>
      <c r="N73" s="4">
        <v>3989</v>
      </c>
      <c r="O73" s="4">
        <v>2785</v>
      </c>
      <c r="P73" s="4">
        <v>4567</v>
      </c>
      <c r="Q73" s="4">
        <v>4228</v>
      </c>
      <c r="R73" s="4">
        <v>4516</v>
      </c>
      <c r="S73" s="4">
        <v>4998</v>
      </c>
      <c r="T73" s="4">
        <v>4897</v>
      </c>
      <c r="U73" s="4">
        <v>4911</v>
      </c>
      <c r="V73" s="4">
        <v>4926</v>
      </c>
      <c r="W73" s="4">
        <v>8451</v>
      </c>
      <c r="X73" s="4"/>
      <c r="Y73" s="4"/>
    </row>
    <row r="74" spans="2:25" x14ac:dyDescent="0.2">
      <c r="B74" t="s">
        <v>24</v>
      </c>
      <c r="C74" s="4">
        <v>856</v>
      </c>
      <c r="D74" s="4">
        <v>934</v>
      </c>
      <c r="E74" s="4">
        <v>1606</v>
      </c>
      <c r="F74" s="4">
        <v>1693</v>
      </c>
      <c r="G74" s="4">
        <v>1787</v>
      </c>
      <c r="H74" s="4">
        <v>2051</v>
      </c>
      <c r="I74" s="4">
        <v>2243</v>
      </c>
      <c r="J74" s="4">
        <v>2482</v>
      </c>
      <c r="K74" s="4">
        <v>2573</v>
      </c>
      <c r="L74" s="4">
        <v>2893</v>
      </c>
      <c r="M74" s="4">
        <v>2360</v>
      </c>
      <c r="N74" s="4">
        <v>1671</v>
      </c>
      <c r="O74" s="4">
        <v>2020</v>
      </c>
      <c r="P74" s="4">
        <v>2371</v>
      </c>
      <c r="Q74" s="4">
        <v>2316</v>
      </c>
      <c r="R74" s="4">
        <v>2312</v>
      </c>
      <c r="S74" s="4">
        <v>2508</v>
      </c>
      <c r="T74" s="4">
        <v>2639</v>
      </c>
      <c r="U74" s="4">
        <v>2790</v>
      </c>
      <c r="V74" s="4">
        <v>2846</v>
      </c>
      <c r="W74" s="4">
        <v>3402</v>
      </c>
      <c r="X74" s="4"/>
      <c r="Y74" s="4"/>
    </row>
    <row r="75" spans="2:25" x14ac:dyDescent="0.2">
      <c r="B75" t="s">
        <v>20</v>
      </c>
      <c r="C75" s="4">
        <v>-467</v>
      </c>
      <c r="D75" s="4">
        <v>-534</v>
      </c>
      <c r="E75" s="4">
        <v>-589</v>
      </c>
      <c r="F75" s="4">
        <v>-631</v>
      </c>
      <c r="G75" s="4">
        <v>-643</v>
      </c>
      <c r="H75" s="4">
        <v>-649</v>
      </c>
      <c r="I75" s="4">
        <v>-664</v>
      </c>
      <c r="J75" s="4">
        <v>-903</v>
      </c>
      <c r="K75" s="4">
        <v>-1252</v>
      </c>
      <c r="L75" s="4">
        <v>-651</v>
      </c>
      <c r="M75" s="4">
        <v>-444</v>
      </c>
      <c r="N75" s="4">
        <v>-626</v>
      </c>
      <c r="O75" s="4">
        <v>-705</v>
      </c>
      <c r="P75" s="4">
        <v>-737</v>
      </c>
      <c r="Q75" s="4">
        <v>-711</v>
      </c>
      <c r="R75" s="4">
        <v>-834</v>
      </c>
      <c r="S75" s="4">
        <v>-809</v>
      </c>
      <c r="T75" s="4">
        <v>-497</v>
      </c>
      <c r="U75" s="4">
        <v>-728</v>
      </c>
      <c r="V75" s="4">
        <v>-808</v>
      </c>
      <c r="W75" s="4">
        <v>-618</v>
      </c>
      <c r="X75" s="4"/>
      <c r="Y75" s="4"/>
    </row>
    <row r="76" spans="2:25" x14ac:dyDescent="0.2">
      <c r="B76" t="s">
        <v>11</v>
      </c>
      <c r="C76" s="4">
        <v>221</v>
      </c>
      <c r="D76" s="4">
        <v>241</v>
      </c>
      <c r="E76" s="4">
        <v>398</v>
      </c>
      <c r="F76" s="4">
        <v>471</v>
      </c>
      <c r="G76" s="4">
        <v>486</v>
      </c>
      <c r="H76" s="4">
        <v>540</v>
      </c>
      <c r="I76" s="4">
        <v>599</v>
      </c>
      <c r="J76" s="4">
        <v>648</v>
      </c>
      <c r="K76" s="4">
        <v>683</v>
      </c>
      <c r="L76" s="4">
        <v>730</v>
      </c>
      <c r="M76" s="4">
        <v>543</v>
      </c>
      <c r="N76" s="4">
        <v>418</v>
      </c>
      <c r="O76" s="4">
        <v>546</v>
      </c>
      <c r="P76" s="4">
        <v>649</v>
      </c>
      <c r="Q76" s="4">
        <v>611</v>
      </c>
      <c r="R76" s="4">
        <v>628</v>
      </c>
      <c r="S76" s="4">
        <v>659</v>
      </c>
      <c r="T76" s="4">
        <v>657</v>
      </c>
      <c r="U76" s="4">
        <v>684</v>
      </c>
      <c r="V76" s="4">
        <v>693</v>
      </c>
      <c r="W76" s="4">
        <v>860</v>
      </c>
      <c r="X76" s="4"/>
      <c r="Y76" s="4"/>
    </row>
    <row r="77" spans="2:25" x14ac:dyDescent="0.2">
      <c r="B77" t="s">
        <v>22</v>
      </c>
      <c r="C77" s="4">
        <v>4684</v>
      </c>
      <c r="D77" s="4">
        <v>5134</v>
      </c>
      <c r="E77" s="4">
        <v>4722</v>
      </c>
      <c r="F77" s="4">
        <v>4868</v>
      </c>
      <c r="G77" s="4">
        <v>5329</v>
      </c>
      <c r="H77" s="4">
        <v>5952</v>
      </c>
      <c r="I77" s="4">
        <v>6520</v>
      </c>
      <c r="J77" s="4">
        <v>7201</v>
      </c>
      <c r="K77" s="4">
        <v>7633</v>
      </c>
      <c r="L77" s="4">
        <v>8139</v>
      </c>
      <c r="M77" s="4">
        <v>6669</v>
      </c>
      <c r="N77" s="4">
        <v>4576</v>
      </c>
      <c r="O77" s="4">
        <v>5554</v>
      </c>
      <c r="P77" s="4">
        <v>6624</v>
      </c>
      <c r="Q77" s="4">
        <v>6344</v>
      </c>
      <c r="R77" s="4">
        <v>6200</v>
      </c>
      <c r="S77" s="4">
        <v>6781</v>
      </c>
      <c r="T77" s="4">
        <v>7059</v>
      </c>
      <c r="U77" s="4">
        <v>7019</v>
      </c>
      <c r="V77" s="4">
        <v>7428</v>
      </c>
      <c r="W77" s="4">
        <v>9295</v>
      </c>
      <c r="X77" s="4"/>
      <c r="Y77" s="4"/>
    </row>
    <row r="78" spans="2:25" x14ac:dyDescent="0.2">
      <c r="B78" t="s">
        <v>12</v>
      </c>
      <c r="C78" s="4">
        <v>4918</v>
      </c>
      <c r="D78" s="4">
        <v>5037</v>
      </c>
      <c r="E78" s="4">
        <v>5350</v>
      </c>
      <c r="F78" s="4">
        <v>5565</v>
      </c>
      <c r="G78" s="4">
        <v>5973</v>
      </c>
      <c r="H78" s="4">
        <v>6838</v>
      </c>
      <c r="I78" s="4">
        <v>7501</v>
      </c>
      <c r="J78" s="4">
        <v>8358</v>
      </c>
      <c r="K78" s="4">
        <v>7610</v>
      </c>
      <c r="L78" s="4">
        <v>6699</v>
      </c>
      <c r="M78" s="4">
        <v>7542</v>
      </c>
      <c r="N78" s="4">
        <v>7408</v>
      </c>
      <c r="O78" s="4">
        <v>8124</v>
      </c>
      <c r="P78" s="4">
        <v>7843</v>
      </c>
      <c r="Q78" s="4">
        <v>8160</v>
      </c>
      <c r="R78" s="4">
        <v>8385</v>
      </c>
      <c r="S78" s="4">
        <v>8712</v>
      </c>
      <c r="T78" s="4">
        <v>10434</v>
      </c>
      <c r="U78" s="4">
        <v>9930</v>
      </c>
      <c r="V78" s="4">
        <v>10260</v>
      </c>
      <c r="W78" s="4">
        <v>9737</v>
      </c>
      <c r="X78" s="4"/>
      <c r="Y78" s="4"/>
    </row>
    <row r="79" spans="2:25" x14ac:dyDescent="0.2">
      <c r="B79" t="s">
        <v>23</v>
      </c>
      <c r="C79" s="4">
        <v>43353</v>
      </c>
      <c r="D79" s="4">
        <v>46830</v>
      </c>
      <c r="E79" s="4">
        <v>50224</v>
      </c>
      <c r="F79" s="4">
        <v>54735</v>
      </c>
      <c r="G79" s="4">
        <v>60946</v>
      </c>
      <c r="H79" s="4">
        <v>65769</v>
      </c>
      <c r="I79" s="4">
        <v>71599</v>
      </c>
      <c r="J79" s="4">
        <v>79261</v>
      </c>
      <c r="K79" s="4">
        <v>82574</v>
      </c>
      <c r="L79" s="4">
        <v>88001</v>
      </c>
      <c r="M79" s="4">
        <v>72076</v>
      </c>
      <c r="N79" s="4">
        <v>48936</v>
      </c>
      <c r="O79" s="4">
        <v>56652</v>
      </c>
      <c r="P79" s="4">
        <v>67577</v>
      </c>
      <c r="Q79" s="4">
        <v>65435</v>
      </c>
      <c r="R79" s="4">
        <v>65787</v>
      </c>
      <c r="S79" s="4">
        <v>71010</v>
      </c>
      <c r="T79" s="4">
        <v>75700</v>
      </c>
      <c r="U79" s="4">
        <v>77592</v>
      </c>
      <c r="V79" s="4">
        <v>78445</v>
      </c>
      <c r="W79" s="4">
        <v>96316</v>
      </c>
      <c r="X79" s="4"/>
      <c r="Y79" s="4"/>
    </row>
    <row r="80" spans="2:25" x14ac:dyDescent="0.2">
      <c r="B80" t="s">
        <v>28</v>
      </c>
      <c r="C80" s="4">
        <f>SUM(C62:C78)-C79</f>
        <v>0</v>
      </c>
      <c r="D80" s="4">
        <f t="shared" ref="D80" si="43">SUM(D62:D78)-D79</f>
        <v>0</v>
      </c>
      <c r="E80" s="4">
        <f t="shared" ref="E80" si="44">SUM(E62:E78)-E79</f>
        <v>0</v>
      </c>
      <c r="F80" s="4">
        <f t="shared" ref="F80" si="45">SUM(F62:F78)-F79</f>
        <v>0</v>
      </c>
      <c r="G80" s="4">
        <f t="shared" ref="G80" si="46">SUM(G62:G78)-G79</f>
        <v>0</v>
      </c>
      <c r="H80" s="4">
        <f t="shared" ref="H80" si="47">SUM(H62:H78)-H79</f>
        <v>0</v>
      </c>
      <c r="I80" s="4">
        <f t="shared" ref="I80" si="48">SUM(I62:I78)-I79</f>
        <v>0</v>
      </c>
      <c r="J80" s="4">
        <f t="shared" ref="J80" si="49">SUM(J62:J78)-J79</f>
        <v>0</v>
      </c>
      <c r="K80" s="4">
        <f t="shared" ref="K80" si="50">SUM(K62:K78)-K79</f>
        <v>0</v>
      </c>
      <c r="L80" s="4">
        <f t="shared" ref="L80" si="51">SUM(L62:L78)-L79</f>
        <v>0</v>
      </c>
      <c r="M80" s="4">
        <f t="shared" ref="M80" si="52">SUM(M62:M78)-M79</f>
        <v>0</v>
      </c>
      <c r="N80" s="4">
        <f t="shared" ref="N80" si="53">SUM(N62:N78)-N79</f>
        <v>0</v>
      </c>
      <c r="O80" s="4">
        <f t="shared" ref="O80" si="54">SUM(O62:O78)-O79</f>
        <v>0</v>
      </c>
      <c r="P80" s="4">
        <f t="shared" ref="P80" si="55">SUM(P62:P78)-P79</f>
        <v>0</v>
      </c>
      <c r="Q80" s="4">
        <f t="shared" ref="Q80:W80" si="56">SUM(Q62:Q78)-Q79</f>
        <v>0</v>
      </c>
      <c r="R80" s="4">
        <f t="shared" si="56"/>
        <v>0</v>
      </c>
      <c r="S80" s="4">
        <f t="shared" si="56"/>
        <v>0</v>
      </c>
      <c r="T80" s="4">
        <f t="shared" si="56"/>
        <v>0</v>
      </c>
      <c r="U80" s="4">
        <f t="shared" si="56"/>
        <v>0</v>
      </c>
      <c r="V80" s="4">
        <f t="shared" si="56"/>
        <v>0</v>
      </c>
      <c r="W80" s="4">
        <f t="shared" si="56"/>
        <v>0</v>
      </c>
    </row>
    <row r="83" spans="2:26" x14ac:dyDescent="0.2">
      <c r="B83" s="2" t="s">
        <v>50</v>
      </c>
    </row>
    <row r="84" spans="2:26" s="17" customFormat="1" x14ac:dyDescent="0.2">
      <c r="C84" s="17" t="s">
        <v>59</v>
      </c>
      <c r="D84" s="17" t="s">
        <v>59</v>
      </c>
      <c r="E84" s="17" t="s">
        <v>59</v>
      </c>
      <c r="F84" s="17" t="s">
        <v>59</v>
      </c>
      <c r="G84" s="17" t="s">
        <v>59</v>
      </c>
      <c r="H84" s="17" t="s">
        <v>59</v>
      </c>
      <c r="I84" s="17" t="s">
        <v>59</v>
      </c>
      <c r="J84" s="17" t="s">
        <v>59</v>
      </c>
      <c r="K84" s="17" t="s">
        <v>59</v>
      </c>
      <c r="L84" s="17" t="s">
        <v>59</v>
      </c>
      <c r="M84" s="17" t="s">
        <v>59</v>
      </c>
      <c r="N84" s="17" t="s">
        <v>59</v>
      </c>
      <c r="O84" s="17" t="s">
        <v>59</v>
      </c>
      <c r="P84" s="17" t="s">
        <v>59</v>
      </c>
      <c r="Q84" s="17" t="s">
        <v>59</v>
      </c>
      <c r="R84" s="17" t="s">
        <v>59</v>
      </c>
      <c r="S84" s="17" t="s">
        <v>59</v>
      </c>
      <c r="T84" s="17" t="s">
        <v>59</v>
      </c>
      <c r="U84" s="17" t="s">
        <v>59</v>
      </c>
      <c r="V84" s="17" t="s">
        <v>59</v>
      </c>
      <c r="W84" s="17" t="s">
        <v>59</v>
      </c>
    </row>
    <row r="85" spans="2:26" x14ac:dyDescent="0.2">
      <c r="B85" s="3"/>
      <c r="C85" s="3">
        <v>2000</v>
      </c>
      <c r="D85" s="3">
        <f>C85+1</f>
        <v>2001</v>
      </c>
      <c r="E85" s="3">
        <f t="shared" ref="E85" si="57">D85+1</f>
        <v>2002</v>
      </c>
      <c r="F85" s="3">
        <f t="shared" ref="F85" si="58">E85+1</f>
        <v>2003</v>
      </c>
      <c r="G85" s="3">
        <f t="shared" ref="G85" si="59">F85+1</f>
        <v>2004</v>
      </c>
      <c r="H85" s="3">
        <f t="shared" ref="H85" si="60">G85+1</f>
        <v>2005</v>
      </c>
      <c r="I85" s="3">
        <f t="shared" ref="I85" si="61">H85+1</f>
        <v>2006</v>
      </c>
      <c r="J85" s="3">
        <f t="shared" ref="J85" si="62">I85+1</f>
        <v>2007</v>
      </c>
      <c r="K85" s="3">
        <f t="shared" ref="K85" si="63">J85+1</f>
        <v>2008</v>
      </c>
      <c r="L85" s="3">
        <f t="shared" ref="L85" si="64">K85+1</f>
        <v>2009</v>
      </c>
      <c r="M85" s="3">
        <f t="shared" ref="M85" si="65">L85+1</f>
        <v>2010</v>
      </c>
      <c r="N85" s="3">
        <f t="shared" ref="N85" si="66">M85+1</f>
        <v>2011</v>
      </c>
      <c r="O85" s="3">
        <f t="shared" ref="O85" si="67">N85+1</f>
        <v>2012</v>
      </c>
      <c r="P85" s="3">
        <f t="shared" ref="P85" si="68">O85+1</f>
        <v>2013</v>
      </c>
      <c r="Q85" s="3">
        <f t="shared" ref="Q85" si="69">P85+1</f>
        <v>2014</v>
      </c>
      <c r="R85" s="3">
        <v>2015</v>
      </c>
      <c r="S85" s="3">
        <v>2016</v>
      </c>
      <c r="T85" s="3">
        <v>2017</v>
      </c>
      <c r="U85" s="3">
        <f>T85+1</f>
        <v>2018</v>
      </c>
      <c r="V85" s="3">
        <f>U85+1</f>
        <v>2019</v>
      </c>
      <c r="W85" s="3">
        <f>V85+1</f>
        <v>2020</v>
      </c>
      <c r="X85" s="3"/>
      <c r="Y85" s="3"/>
      <c r="Z85" s="3"/>
    </row>
    <row r="86" spans="2:26" x14ac:dyDescent="0.2">
      <c r="B86" t="s">
        <v>0</v>
      </c>
      <c r="C86" s="4">
        <v>1519</v>
      </c>
      <c r="D86" s="4">
        <v>1567</v>
      </c>
      <c r="E86" s="4">
        <v>1562</v>
      </c>
      <c r="F86" s="4">
        <v>2264</v>
      </c>
      <c r="G86" s="4">
        <v>2209</v>
      </c>
      <c r="H86" s="4">
        <v>2189</v>
      </c>
      <c r="I86" s="4">
        <v>2494</v>
      </c>
      <c r="J86" s="4">
        <v>2633</v>
      </c>
      <c r="K86" s="4">
        <v>3214</v>
      </c>
      <c r="L86" s="4">
        <v>3118</v>
      </c>
      <c r="M86" s="4">
        <v>2831</v>
      </c>
      <c r="N86" s="4">
        <v>2874</v>
      </c>
      <c r="O86" s="4">
        <v>3409</v>
      </c>
      <c r="P86" s="4">
        <v>2819</v>
      </c>
      <c r="Q86" s="4">
        <v>2993</v>
      </c>
      <c r="R86" s="4">
        <v>3418</v>
      </c>
      <c r="S86" s="4">
        <v>2560</v>
      </c>
      <c r="T86" s="4">
        <v>2507</v>
      </c>
      <c r="U86" s="4">
        <v>2675</v>
      </c>
      <c r="V86" s="4">
        <v>2935</v>
      </c>
      <c r="W86" s="4">
        <v>2730</v>
      </c>
      <c r="X86" s="4"/>
      <c r="Y86" s="4"/>
    </row>
    <row r="87" spans="2:26" x14ac:dyDescent="0.2">
      <c r="B87" t="s">
        <v>1</v>
      </c>
      <c r="C87" s="4">
        <v>224</v>
      </c>
      <c r="D87" s="4">
        <v>272</v>
      </c>
      <c r="E87" s="4">
        <v>309</v>
      </c>
      <c r="F87" s="4">
        <v>358</v>
      </c>
      <c r="G87" s="4">
        <v>411</v>
      </c>
      <c r="H87" s="4">
        <v>487</v>
      </c>
      <c r="I87" s="4">
        <v>467</v>
      </c>
      <c r="J87" s="4">
        <v>519</v>
      </c>
      <c r="K87" s="4">
        <v>510</v>
      </c>
      <c r="L87" s="4">
        <v>586</v>
      </c>
      <c r="M87" s="4">
        <v>602</v>
      </c>
      <c r="N87" s="4">
        <v>563</v>
      </c>
      <c r="O87" s="4">
        <v>514</v>
      </c>
      <c r="P87" s="4">
        <v>492</v>
      </c>
      <c r="Q87" s="4">
        <v>504</v>
      </c>
      <c r="R87" s="4">
        <v>492</v>
      </c>
      <c r="S87" s="4">
        <v>436</v>
      </c>
      <c r="T87" s="4">
        <v>460</v>
      </c>
      <c r="U87" s="4">
        <v>591</v>
      </c>
      <c r="V87" s="4">
        <v>524</v>
      </c>
      <c r="W87" s="4">
        <v>461</v>
      </c>
      <c r="X87" s="4"/>
      <c r="Y87" s="4"/>
    </row>
    <row r="88" spans="2:26" x14ac:dyDescent="0.2">
      <c r="B88" t="s">
        <v>2</v>
      </c>
      <c r="C88" s="4">
        <v>194</v>
      </c>
      <c r="D88" s="4">
        <v>288</v>
      </c>
      <c r="E88" s="4">
        <v>403</v>
      </c>
      <c r="F88" s="4">
        <v>362</v>
      </c>
      <c r="G88" s="4">
        <v>332</v>
      </c>
      <c r="H88" s="4">
        <v>355</v>
      </c>
      <c r="I88" s="4">
        <v>364</v>
      </c>
      <c r="J88" s="4">
        <v>377</v>
      </c>
      <c r="K88" s="4">
        <v>415</v>
      </c>
      <c r="L88" s="4">
        <v>469</v>
      </c>
      <c r="M88" s="4">
        <v>514</v>
      </c>
      <c r="N88" s="4">
        <v>447</v>
      </c>
      <c r="O88" s="4">
        <v>354</v>
      </c>
      <c r="P88" s="4">
        <v>364</v>
      </c>
      <c r="Q88" s="4">
        <v>389</v>
      </c>
      <c r="R88" s="4">
        <v>359</v>
      </c>
      <c r="S88" s="4">
        <v>316</v>
      </c>
      <c r="T88" s="4">
        <v>355</v>
      </c>
      <c r="U88" s="4">
        <v>492</v>
      </c>
      <c r="V88" s="4">
        <v>400</v>
      </c>
      <c r="W88" s="4">
        <v>417</v>
      </c>
      <c r="X88" s="4"/>
      <c r="Y88" s="4"/>
    </row>
    <row r="89" spans="2:26" x14ac:dyDescent="0.2">
      <c r="B89" t="s">
        <v>3</v>
      </c>
      <c r="C89" s="4">
        <v>135</v>
      </c>
      <c r="D89" s="4">
        <v>132</v>
      </c>
      <c r="E89" s="4">
        <v>153</v>
      </c>
      <c r="F89" s="4">
        <v>191</v>
      </c>
      <c r="G89" s="4">
        <v>196</v>
      </c>
      <c r="H89" s="4">
        <v>227</v>
      </c>
      <c r="I89" s="4">
        <v>286</v>
      </c>
      <c r="J89" s="4">
        <v>278</v>
      </c>
      <c r="K89" s="4">
        <v>318</v>
      </c>
      <c r="L89" s="4">
        <v>340</v>
      </c>
      <c r="M89" s="4">
        <v>311</v>
      </c>
      <c r="N89" s="4">
        <v>311</v>
      </c>
      <c r="O89" s="4">
        <v>350</v>
      </c>
      <c r="P89" s="4">
        <v>341</v>
      </c>
      <c r="Q89" s="4">
        <v>345</v>
      </c>
      <c r="R89" s="4">
        <v>333</v>
      </c>
      <c r="S89" s="4">
        <v>357</v>
      </c>
      <c r="T89" s="4">
        <v>380</v>
      </c>
      <c r="U89" s="4">
        <v>411</v>
      </c>
      <c r="V89" s="4">
        <v>432</v>
      </c>
      <c r="W89" s="4">
        <v>498</v>
      </c>
      <c r="X89" s="4"/>
      <c r="Y89" s="4"/>
    </row>
    <row r="90" spans="2:26" x14ac:dyDescent="0.2">
      <c r="B90" t="s">
        <v>4</v>
      </c>
      <c r="C90" s="4">
        <v>320</v>
      </c>
      <c r="D90" s="4">
        <v>366</v>
      </c>
      <c r="E90" s="4">
        <v>460</v>
      </c>
      <c r="F90" s="4">
        <v>414</v>
      </c>
      <c r="G90" s="4">
        <v>497</v>
      </c>
      <c r="H90" s="4">
        <v>455</v>
      </c>
      <c r="I90" s="4">
        <v>498</v>
      </c>
      <c r="J90" s="4">
        <v>592</v>
      </c>
      <c r="K90" s="4">
        <v>460</v>
      </c>
      <c r="L90" s="4">
        <v>605</v>
      </c>
      <c r="M90" s="4">
        <v>486</v>
      </c>
      <c r="N90" s="4">
        <v>518</v>
      </c>
      <c r="O90" s="4">
        <v>586</v>
      </c>
      <c r="P90" s="4">
        <v>437</v>
      </c>
      <c r="Q90" s="4">
        <v>422</v>
      </c>
      <c r="R90" s="4">
        <v>428</v>
      </c>
      <c r="S90" s="4">
        <v>510</v>
      </c>
      <c r="T90" s="4">
        <v>380</v>
      </c>
      <c r="U90" s="4">
        <v>641</v>
      </c>
      <c r="V90" s="4">
        <v>635</v>
      </c>
      <c r="W90" s="4">
        <v>550</v>
      </c>
      <c r="X90" s="4"/>
      <c r="Y90" s="4"/>
    </row>
    <row r="91" spans="2:26" x14ac:dyDescent="0.2">
      <c r="B91" t="s">
        <v>5</v>
      </c>
      <c r="C91" s="4">
        <v>122</v>
      </c>
      <c r="D91" s="4">
        <v>156</v>
      </c>
      <c r="E91" s="4">
        <v>211</v>
      </c>
      <c r="F91" s="4">
        <v>254</v>
      </c>
      <c r="G91" s="4">
        <v>248</v>
      </c>
      <c r="H91" s="4">
        <v>201</v>
      </c>
      <c r="I91" s="4">
        <v>263</v>
      </c>
      <c r="J91" s="4">
        <v>313</v>
      </c>
      <c r="K91" s="4">
        <v>243</v>
      </c>
      <c r="L91" s="4">
        <v>274</v>
      </c>
      <c r="M91" s="4">
        <v>270</v>
      </c>
      <c r="N91" s="4">
        <v>265</v>
      </c>
      <c r="O91" s="4">
        <v>278</v>
      </c>
      <c r="P91" s="4">
        <v>271</v>
      </c>
      <c r="Q91" s="4">
        <v>258</v>
      </c>
      <c r="R91" s="4">
        <v>267</v>
      </c>
      <c r="S91" s="4">
        <v>252</v>
      </c>
      <c r="T91" s="4">
        <v>259</v>
      </c>
      <c r="U91" s="4">
        <v>272</v>
      </c>
      <c r="V91" s="4">
        <v>273</v>
      </c>
      <c r="W91" s="4">
        <v>250</v>
      </c>
      <c r="X91" s="4"/>
      <c r="Y91" s="4"/>
    </row>
    <row r="92" spans="2:26" x14ac:dyDescent="0.2">
      <c r="B92" t="s">
        <v>6</v>
      </c>
      <c r="C92" s="4">
        <v>270</v>
      </c>
      <c r="D92" s="4">
        <v>278</v>
      </c>
      <c r="E92" s="4">
        <v>567</v>
      </c>
      <c r="F92" s="4">
        <v>567</v>
      </c>
      <c r="G92" s="4">
        <v>518</v>
      </c>
      <c r="H92" s="4">
        <v>496</v>
      </c>
      <c r="I92" s="4">
        <v>486</v>
      </c>
      <c r="J92" s="4">
        <v>514</v>
      </c>
      <c r="K92" s="4">
        <v>504</v>
      </c>
      <c r="L92" s="4">
        <v>604</v>
      </c>
      <c r="M92" s="4">
        <v>695</v>
      </c>
      <c r="N92" s="4">
        <v>585</v>
      </c>
      <c r="O92" s="4">
        <v>681</v>
      </c>
      <c r="P92" s="4">
        <v>759</v>
      </c>
      <c r="Q92" s="4">
        <v>671</v>
      </c>
      <c r="R92" s="4">
        <v>560</v>
      </c>
      <c r="S92" s="4">
        <v>417</v>
      </c>
      <c r="T92" s="4">
        <v>489</v>
      </c>
      <c r="U92" s="4">
        <v>660</v>
      </c>
      <c r="V92" s="4">
        <v>642</v>
      </c>
      <c r="W92" s="4">
        <v>649</v>
      </c>
      <c r="X92" s="4"/>
      <c r="Y92" s="4"/>
    </row>
    <row r="93" spans="2:26" x14ac:dyDescent="0.2">
      <c r="B93" t="s">
        <v>7</v>
      </c>
      <c r="C93" s="4">
        <v>618</v>
      </c>
      <c r="D93" s="4">
        <v>735</v>
      </c>
      <c r="E93" s="4">
        <v>901</v>
      </c>
      <c r="F93" s="4">
        <v>903</v>
      </c>
      <c r="G93" s="4">
        <v>953</v>
      </c>
      <c r="H93" s="4">
        <v>870</v>
      </c>
      <c r="I93" s="4">
        <v>904</v>
      </c>
      <c r="J93" s="4">
        <v>784</v>
      </c>
      <c r="K93" s="4">
        <v>768</v>
      </c>
      <c r="L93" s="4">
        <v>948</v>
      </c>
      <c r="M93" s="4">
        <v>862</v>
      </c>
      <c r="N93" s="4">
        <v>776</v>
      </c>
      <c r="O93" s="4">
        <v>775</v>
      </c>
      <c r="P93" s="4">
        <v>838</v>
      </c>
      <c r="Q93" s="4">
        <v>851</v>
      </c>
      <c r="R93" s="4">
        <v>868</v>
      </c>
      <c r="S93" s="4">
        <v>818</v>
      </c>
      <c r="T93" s="4">
        <v>777</v>
      </c>
      <c r="U93" s="4">
        <v>913</v>
      </c>
      <c r="V93" s="4">
        <v>909</v>
      </c>
      <c r="W93" s="4">
        <v>953</v>
      </c>
      <c r="X93" s="4"/>
      <c r="Y93" s="4"/>
    </row>
    <row r="94" spans="2:26" x14ac:dyDescent="0.2">
      <c r="B94" t="s">
        <v>8</v>
      </c>
      <c r="C94" s="4">
        <v>1136</v>
      </c>
      <c r="D94" s="4">
        <v>1395</v>
      </c>
      <c r="E94" s="4">
        <v>1346</v>
      </c>
      <c r="F94" s="4">
        <v>1671</v>
      </c>
      <c r="G94" s="4">
        <v>1782</v>
      </c>
      <c r="H94" s="4">
        <v>1952</v>
      </c>
      <c r="I94" s="4">
        <v>2200</v>
      </c>
      <c r="J94" s="4">
        <v>2371</v>
      </c>
      <c r="K94" s="4">
        <v>2687</v>
      </c>
      <c r="L94" s="4">
        <v>3564</v>
      </c>
      <c r="M94" s="4">
        <v>3866</v>
      </c>
      <c r="N94" s="4">
        <v>3955</v>
      </c>
      <c r="O94" s="4">
        <v>3764</v>
      </c>
      <c r="P94" s="4">
        <v>3779</v>
      </c>
      <c r="Q94" s="4">
        <v>3797</v>
      </c>
      <c r="R94" s="4">
        <v>3709</v>
      </c>
      <c r="S94" s="4">
        <v>3915</v>
      </c>
      <c r="T94" s="4">
        <v>3840</v>
      </c>
      <c r="U94" s="4">
        <v>3981</v>
      </c>
      <c r="V94" s="4">
        <v>4169</v>
      </c>
      <c r="W94" s="4">
        <v>3906</v>
      </c>
      <c r="X94" s="4"/>
      <c r="Y94" s="4"/>
    </row>
    <row r="95" spans="2:26" x14ac:dyDescent="0.2">
      <c r="B95" t="s">
        <v>9</v>
      </c>
      <c r="C95" s="4">
        <v>322</v>
      </c>
      <c r="D95" s="4">
        <v>300</v>
      </c>
      <c r="E95" s="4">
        <v>431</v>
      </c>
      <c r="F95" s="4">
        <v>433</v>
      </c>
      <c r="G95" s="4">
        <v>435</v>
      </c>
      <c r="H95" s="4">
        <v>539</v>
      </c>
      <c r="I95" s="4">
        <v>588</v>
      </c>
      <c r="J95" s="4">
        <v>580</v>
      </c>
      <c r="K95" s="4">
        <v>459</v>
      </c>
      <c r="L95" s="4">
        <v>583</v>
      </c>
      <c r="M95" s="4">
        <v>683</v>
      </c>
      <c r="N95" s="4">
        <v>559</v>
      </c>
      <c r="O95" s="4">
        <v>511</v>
      </c>
      <c r="P95" s="4">
        <v>658</v>
      </c>
      <c r="Q95" s="4">
        <v>484</v>
      </c>
      <c r="R95" s="4">
        <v>566</v>
      </c>
      <c r="S95" s="4">
        <v>400</v>
      </c>
      <c r="T95" s="4">
        <v>454</v>
      </c>
      <c r="U95" s="4">
        <v>601</v>
      </c>
      <c r="V95" s="4">
        <v>541</v>
      </c>
      <c r="W95" s="4">
        <v>431</v>
      </c>
      <c r="X95" s="4"/>
      <c r="Y95" s="4"/>
    </row>
    <row r="96" spans="2:26" x14ac:dyDescent="0.2">
      <c r="B96" t="s">
        <v>10</v>
      </c>
      <c r="C96" s="4">
        <v>563</v>
      </c>
      <c r="D96" s="4">
        <v>653</v>
      </c>
      <c r="E96" s="4">
        <v>908</v>
      </c>
      <c r="F96" s="4">
        <v>952</v>
      </c>
      <c r="G96" s="4">
        <v>1013</v>
      </c>
      <c r="H96" s="4">
        <v>1022</v>
      </c>
      <c r="I96" s="4">
        <v>992</v>
      </c>
      <c r="J96" s="4">
        <v>978</v>
      </c>
      <c r="K96" s="4">
        <v>1074</v>
      </c>
      <c r="L96" s="4">
        <v>1095</v>
      </c>
      <c r="M96" s="4">
        <v>997</v>
      </c>
      <c r="N96" s="4">
        <v>945</v>
      </c>
      <c r="O96" s="4">
        <v>980</v>
      </c>
      <c r="P96" s="4">
        <v>1038</v>
      </c>
      <c r="Q96" s="4">
        <v>990</v>
      </c>
      <c r="R96" s="4">
        <v>1123</v>
      </c>
      <c r="S96" s="4">
        <v>826</v>
      </c>
      <c r="T96" s="4">
        <v>895</v>
      </c>
      <c r="U96" s="4">
        <v>1082</v>
      </c>
      <c r="V96" s="4">
        <v>1087</v>
      </c>
      <c r="W96" s="4">
        <v>980</v>
      </c>
      <c r="X96" s="4"/>
      <c r="Y96" s="4"/>
    </row>
    <row r="97" spans="2:25" x14ac:dyDescent="0.2">
      <c r="B97" t="s">
        <v>21</v>
      </c>
      <c r="C97" s="4">
        <v>927</v>
      </c>
      <c r="D97" s="4">
        <v>1034</v>
      </c>
      <c r="E97" s="4">
        <v>1126</v>
      </c>
      <c r="F97" s="4">
        <v>1196</v>
      </c>
      <c r="G97" s="4">
        <v>1265</v>
      </c>
      <c r="H97" s="4">
        <v>1447</v>
      </c>
      <c r="I97" s="4">
        <v>1465</v>
      </c>
      <c r="J97" s="4">
        <v>1668</v>
      </c>
      <c r="K97" s="4">
        <v>1746</v>
      </c>
      <c r="L97" s="4">
        <v>1772</v>
      </c>
      <c r="M97" s="4">
        <v>1913</v>
      </c>
      <c r="N97" s="4">
        <v>1747</v>
      </c>
      <c r="O97" s="4">
        <v>1924</v>
      </c>
      <c r="P97" s="4">
        <v>2001</v>
      </c>
      <c r="Q97" s="4">
        <v>1993</v>
      </c>
      <c r="R97" s="4">
        <v>1848</v>
      </c>
      <c r="S97" s="4">
        <v>2142</v>
      </c>
      <c r="T97" s="4">
        <v>2121</v>
      </c>
      <c r="U97" s="4">
        <v>2159</v>
      </c>
      <c r="V97" s="4">
        <v>2468</v>
      </c>
      <c r="W97" s="4">
        <v>2140</v>
      </c>
      <c r="X97" s="4"/>
      <c r="Y97" s="4"/>
    </row>
    <row r="98" spans="2:25" x14ac:dyDescent="0.2">
      <c r="B98" t="s">
        <v>24</v>
      </c>
      <c r="C98" s="4">
        <v>204</v>
      </c>
      <c r="D98" s="4">
        <v>199</v>
      </c>
      <c r="E98" s="4">
        <v>265</v>
      </c>
      <c r="F98" s="4">
        <v>330</v>
      </c>
      <c r="G98" s="4">
        <v>376</v>
      </c>
      <c r="H98" s="4">
        <v>380</v>
      </c>
      <c r="I98" s="4">
        <v>402</v>
      </c>
      <c r="J98" s="4">
        <v>342</v>
      </c>
      <c r="K98" s="4">
        <v>404</v>
      </c>
      <c r="L98" s="4">
        <v>496</v>
      </c>
      <c r="M98" s="4">
        <v>349</v>
      </c>
      <c r="N98" s="4">
        <v>366</v>
      </c>
      <c r="O98" s="4">
        <v>501</v>
      </c>
      <c r="P98" s="4">
        <v>491</v>
      </c>
      <c r="Q98" s="4">
        <v>446</v>
      </c>
      <c r="R98" s="4">
        <v>457</v>
      </c>
      <c r="S98" s="4">
        <v>423</v>
      </c>
      <c r="T98" s="4">
        <v>438</v>
      </c>
      <c r="U98" s="4">
        <v>509</v>
      </c>
      <c r="V98" s="4">
        <v>548</v>
      </c>
      <c r="W98" s="4">
        <v>512</v>
      </c>
      <c r="X98" s="4"/>
      <c r="Y98" s="4"/>
    </row>
    <row r="99" spans="2:25" x14ac:dyDescent="0.2">
      <c r="B99" t="s">
        <v>20</v>
      </c>
      <c r="C99" s="4">
        <v>193</v>
      </c>
      <c r="D99" s="4">
        <v>191</v>
      </c>
      <c r="E99" s="4">
        <v>246</v>
      </c>
      <c r="F99" s="4">
        <v>240</v>
      </c>
      <c r="G99" s="4">
        <v>217</v>
      </c>
      <c r="H99" s="4">
        <v>232</v>
      </c>
      <c r="I99" s="4">
        <v>254</v>
      </c>
      <c r="J99" s="4">
        <v>260</v>
      </c>
      <c r="K99" s="4">
        <v>264</v>
      </c>
      <c r="L99" s="4">
        <v>266</v>
      </c>
      <c r="M99" s="4">
        <v>281</v>
      </c>
      <c r="N99" s="4">
        <v>277</v>
      </c>
      <c r="O99" s="4">
        <v>302</v>
      </c>
      <c r="P99" s="4">
        <v>275</v>
      </c>
      <c r="Q99" s="4">
        <v>251</v>
      </c>
      <c r="R99" s="4">
        <v>243</v>
      </c>
      <c r="S99" s="4">
        <v>220</v>
      </c>
      <c r="T99" s="4">
        <v>255</v>
      </c>
      <c r="U99" s="4">
        <v>280</v>
      </c>
      <c r="V99" s="4">
        <v>287</v>
      </c>
      <c r="W99" s="4">
        <v>251</v>
      </c>
      <c r="X99" s="4"/>
      <c r="Y99" s="4"/>
    </row>
    <row r="100" spans="2:25" x14ac:dyDescent="0.2">
      <c r="B100" t="s">
        <v>11</v>
      </c>
      <c r="C100" s="4">
        <v>47</v>
      </c>
      <c r="D100" s="4">
        <v>74</v>
      </c>
      <c r="E100" s="4">
        <v>68</v>
      </c>
      <c r="F100" s="4">
        <v>81</v>
      </c>
      <c r="G100" s="4">
        <v>88</v>
      </c>
      <c r="H100" s="4">
        <v>83</v>
      </c>
      <c r="I100" s="4">
        <v>95</v>
      </c>
      <c r="J100" s="4">
        <v>103</v>
      </c>
      <c r="K100" s="4">
        <v>107</v>
      </c>
      <c r="L100" s="4">
        <v>120</v>
      </c>
      <c r="M100" s="4">
        <v>122</v>
      </c>
      <c r="N100" s="4">
        <v>133</v>
      </c>
      <c r="O100" s="4">
        <v>122</v>
      </c>
      <c r="P100" s="4">
        <v>140</v>
      </c>
      <c r="Q100" s="4">
        <v>133</v>
      </c>
      <c r="R100" s="4">
        <v>135</v>
      </c>
      <c r="S100" s="4">
        <v>132</v>
      </c>
      <c r="T100" s="4">
        <v>147</v>
      </c>
      <c r="U100" s="4">
        <v>179</v>
      </c>
      <c r="V100" s="4">
        <v>176</v>
      </c>
      <c r="W100" s="4">
        <v>164</v>
      </c>
      <c r="X100" s="4"/>
      <c r="Y100" s="4"/>
    </row>
    <row r="101" spans="2:25" x14ac:dyDescent="0.2">
      <c r="B101" t="s">
        <v>22</v>
      </c>
      <c r="C101" s="4">
        <v>842</v>
      </c>
      <c r="D101" s="4">
        <v>1041</v>
      </c>
      <c r="E101" s="4">
        <v>1100</v>
      </c>
      <c r="F101" s="4">
        <v>1205</v>
      </c>
      <c r="G101" s="4">
        <v>1095</v>
      </c>
      <c r="H101" s="4">
        <v>1239</v>
      </c>
      <c r="I101" s="4">
        <v>1410</v>
      </c>
      <c r="J101" s="4">
        <v>1638</v>
      </c>
      <c r="K101" s="4">
        <v>1689</v>
      </c>
      <c r="L101" s="4">
        <v>1755</v>
      </c>
      <c r="M101" s="4">
        <v>1734</v>
      </c>
      <c r="N101" s="4">
        <v>1894</v>
      </c>
      <c r="O101" s="4">
        <v>1851</v>
      </c>
      <c r="P101" s="4">
        <v>1799</v>
      </c>
      <c r="Q101" s="4">
        <v>1913</v>
      </c>
      <c r="R101" s="4">
        <v>1902</v>
      </c>
      <c r="S101" s="4">
        <v>1933</v>
      </c>
      <c r="T101" s="4">
        <v>1907</v>
      </c>
      <c r="U101" s="4">
        <v>2200</v>
      </c>
      <c r="V101" s="4">
        <v>2195</v>
      </c>
      <c r="W101" s="4">
        <v>1978</v>
      </c>
      <c r="X101" s="4"/>
      <c r="Y101" s="4"/>
    </row>
    <row r="102" spans="2:25" x14ac:dyDescent="0.2">
      <c r="B102" t="s">
        <v>12</v>
      </c>
      <c r="C102" s="4">
        <v>454</v>
      </c>
      <c r="D102" s="4">
        <v>555</v>
      </c>
      <c r="E102" s="4">
        <v>582</v>
      </c>
      <c r="F102" s="4">
        <v>577</v>
      </c>
      <c r="G102" s="4">
        <v>565</v>
      </c>
      <c r="H102" s="4">
        <v>596</v>
      </c>
      <c r="I102" s="4">
        <v>664</v>
      </c>
      <c r="J102" s="4">
        <v>701</v>
      </c>
      <c r="K102" s="4">
        <v>881</v>
      </c>
      <c r="L102" s="4">
        <v>845</v>
      </c>
      <c r="M102" s="4">
        <v>786</v>
      </c>
      <c r="N102" s="4">
        <v>818</v>
      </c>
      <c r="O102" s="4">
        <v>789</v>
      </c>
      <c r="P102" s="4">
        <v>775</v>
      </c>
      <c r="Q102" s="4">
        <v>768</v>
      </c>
      <c r="R102" s="4">
        <v>839</v>
      </c>
      <c r="S102" s="4">
        <v>797</v>
      </c>
      <c r="T102" s="4">
        <v>800</v>
      </c>
      <c r="U102" s="4">
        <v>941</v>
      </c>
      <c r="V102" s="4">
        <v>945</v>
      </c>
      <c r="W102" s="4">
        <v>815</v>
      </c>
      <c r="X102" s="4"/>
      <c r="Y102" s="4"/>
    </row>
    <row r="103" spans="2:25" x14ac:dyDescent="0.2">
      <c r="B103" t="s">
        <v>23</v>
      </c>
      <c r="C103" s="4">
        <v>8090</v>
      </c>
      <c r="D103" s="4">
        <v>9236</v>
      </c>
      <c r="E103" s="4">
        <v>10638</v>
      </c>
      <c r="F103" s="4">
        <v>11998</v>
      </c>
      <c r="G103" s="4">
        <v>12200</v>
      </c>
      <c r="H103" s="4">
        <v>12770</v>
      </c>
      <c r="I103" s="4">
        <v>13832</v>
      </c>
      <c r="J103" s="4">
        <v>14651</v>
      </c>
      <c r="K103" s="4">
        <v>15743</v>
      </c>
      <c r="L103" s="4">
        <v>17440</v>
      </c>
      <c r="M103" s="4">
        <v>17302</v>
      </c>
      <c r="N103" s="4">
        <v>17033</v>
      </c>
      <c r="O103" s="4">
        <v>17691</v>
      </c>
      <c r="P103" s="4">
        <v>17277</v>
      </c>
      <c r="Q103" s="4">
        <v>17208</v>
      </c>
      <c r="R103" s="4">
        <v>17547</v>
      </c>
      <c r="S103" s="4">
        <v>16454</v>
      </c>
      <c r="T103" s="4">
        <v>16464</v>
      </c>
      <c r="U103" s="4">
        <v>18587</v>
      </c>
      <c r="V103" s="4">
        <v>19166</v>
      </c>
      <c r="W103" s="4">
        <v>17685</v>
      </c>
      <c r="X103" s="4"/>
      <c r="Y103" s="4"/>
    </row>
    <row r="104" spans="2:25" x14ac:dyDescent="0.2">
      <c r="B104" t="s">
        <v>28</v>
      </c>
      <c r="C104" s="4">
        <f>SUM(C86:C102)-C103</f>
        <v>0</v>
      </c>
      <c r="D104" s="4">
        <f t="shared" ref="D104" si="70">SUM(D86:D102)-D103</f>
        <v>0</v>
      </c>
      <c r="E104" s="4">
        <f t="shared" ref="E104" si="71">SUM(E86:E102)-E103</f>
        <v>0</v>
      </c>
      <c r="F104" s="4">
        <f t="shared" ref="F104" si="72">SUM(F86:F102)-F103</f>
        <v>0</v>
      </c>
      <c r="G104" s="4">
        <f t="shared" ref="G104" si="73">SUM(G86:G102)-G103</f>
        <v>0</v>
      </c>
      <c r="H104" s="4">
        <f t="shared" ref="H104" si="74">SUM(H86:H102)-H103</f>
        <v>0</v>
      </c>
      <c r="I104" s="4">
        <f t="shared" ref="I104" si="75">SUM(I86:I102)-I103</f>
        <v>0</v>
      </c>
      <c r="J104" s="4">
        <f t="shared" ref="J104" si="76">SUM(J86:J102)-J103</f>
        <v>0</v>
      </c>
      <c r="K104" s="4">
        <f t="shared" ref="K104" si="77">SUM(K86:K102)-K103</f>
        <v>0</v>
      </c>
      <c r="L104" s="4">
        <f t="shared" ref="L104" si="78">SUM(L86:L102)-L103</f>
        <v>0</v>
      </c>
      <c r="M104" s="4">
        <f t="shared" ref="M104" si="79">SUM(M86:M102)-M103</f>
        <v>0</v>
      </c>
      <c r="N104" s="4">
        <f t="shared" ref="N104" si="80">SUM(N86:N102)-N103</f>
        <v>0</v>
      </c>
      <c r="O104" s="4">
        <f t="shared" ref="O104" si="81">SUM(O86:O102)-O103</f>
        <v>0</v>
      </c>
      <c r="P104" s="4">
        <f t="shared" ref="P104" si="82">SUM(P86:P102)-P103</f>
        <v>0</v>
      </c>
      <c r="Q104" s="4">
        <f t="shared" ref="Q104" si="83">SUM(Q86:Q102)-Q103</f>
        <v>0</v>
      </c>
      <c r="R104" s="4">
        <v>0</v>
      </c>
      <c r="S104" s="4">
        <v>0</v>
      </c>
      <c r="T104" s="4">
        <v>0</v>
      </c>
      <c r="U104" s="4">
        <v>0</v>
      </c>
      <c r="V104" s="4">
        <v>0</v>
      </c>
      <c r="W104" s="4">
        <v>0</v>
      </c>
    </row>
    <row r="107" spans="2:25" x14ac:dyDescent="0.2">
      <c r="B107" s="1"/>
    </row>
    <row r="109" spans="2:25" x14ac:dyDescent="0.2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2:25" x14ac:dyDescent="0.2"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</row>
    <row r="111" spans="2:25" x14ac:dyDescent="0.2"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</row>
    <row r="112" spans="2:25" x14ac:dyDescent="0.2"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7"/>
    </row>
    <row r="113" spans="3:20" x14ac:dyDescent="0.2"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7"/>
    </row>
    <row r="114" spans="3:20" x14ac:dyDescent="0.2"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</row>
    <row r="115" spans="3:20" x14ac:dyDescent="0.2"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</row>
    <row r="116" spans="3:20" x14ac:dyDescent="0.2"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</row>
    <row r="117" spans="3:20" x14ac:dyDescent="0.2"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</row>
    <row r="118" spans="3:20" x14ac:dyDescent="0.2"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7"/>
    </row>
    <row r="119" spans="3:20" x14ac:dyDescent="0.2"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</row>
    <row r="120" spans="3:20" x14ac:dyDescent="0.2"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</row>
    <row r="121" spans="3:20" x14ac:dyDescent="0.2"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</row>
    <row r="122" spans="3:20" x14ac:dyDescent="0.2"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</row>
    <row r="123" spans="3:20" x14ac:dyDescent="0.2"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</row>
    <row r="124" spans="3:20" x14ac:dyDescent="0.2"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</row>
    <row r="125" spans="3:20" x14ac:dyDescent="0.2"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</row>
    <row r="126" spans="3:20" x14ac:dyDescent="0.2"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</row>
    <row r="127" spans="3:20" x14ac:dyDescent="0.2"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</row>
    <row r="128" spans="3:20" x14ac:dyDescent="0.2"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</row>
    <row r="131" spans="2:20" x14ac:dyDescent="0.2"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2:20" x14ac:dyDescent="0.2"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</row>
    <row r="135" spans="2:20" x14ac:dyDescent="0.2"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2:20" x14ac:dyDescent="0.2">
      <c r="C136" s="4"/>
      <c r="D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</row>
    <row r="137" spans="2:20" x14ac:dyDescent="0.2">
      <c r="C137" s="4"/>
      <c r="D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</row>
    <row r="138" spans="2:20" x14ac:dyDescent="0.2">
      <c r="C138" s="4"/>
      <c r="D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</row>
    <row r="139" spans="2:20" x14ac:dyDescent="0.2">
      <c r="C139" s="4"/>
      <c r="D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</row>
    <row r="140" spans="2:20" x14ac:dyDescent="0.2">
      <c r="C140" s="4"/>
      <c r="D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</row>
    <row r="141" spans="2:20" x14ac:dyDescent="0.2">
      <c r="C141" s="4"/>
      <c r="D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</row>
    <row r="142" spans="2:20" x14ac:dyDescent="0.2">
      <c r="C142" s="4"/>
      <c r="D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</row>
    <row r="143" spans="2:20" x14ac:dyDescent="0.2">
      <c r="C143" s="4"/>
      <c r="D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</row>
    <row r="144" spans="2:20" x14ac:dyDescent="0.2">
      <c r="C144" s="4"/>
      <c r="D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</row>
    <row r="145" spans="3:20" x14ac:dyDescent="0.2">
      <c r="C145" s="4"/>
      <c r="D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</row>
    <row r="146" spans="3:20" x14ac:dyDescent="0.2">
      <c r="C146" s="4"/>
      <c r="D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</row>
    <row r="147" spans="3:20" x14ac:dyDescent="0.2">
      <c r="C147" s="4"/>
      <c r="D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</row>
    <row r="148" spans="3:20" x14ac:dyDescent="0.2">
      <c r="C148" s="4"/>
      <c r="D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</row>
    <row r="149" spans="3:20" x14ac:dyDescent="0.2">
      <c r="C149" s="4"/>
      <c r="D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</row>
    <row r="150" spans="3:20" x14ac:dyDescent="0.2">
      <c r="C150" s="4"/>
      <c r="D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</row>
    <row r="151" spans="3:20" x14ac:dyDescent="0.2">
      <c r="C151" s="4"/>
      <c r="D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</row>
    <row r="152" spans="3:20" x14ac:dyDescent="0.2">
      <c r="C152" s="4"/>
      <c r="D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</row>
    <row r="153" spans="3:20" x14ac:dyDescent="0.2"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</row>
    <row r="154" spans="3:20" x14ac:dyDescent="0.2"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AC246"/>
  <sheetViews>
    <sheetView topLeftCell="A54" zoomScale="125" zoomScaleNormal="125" zoomScalePageLayoutView="125" workbookViewId="0">
      <pane xSplit="11320" topLeftCell="P1" activePane="topRight"/>
      <selection activeCell="E97" sqref="E97"/>
      <selection pane="topRight" activeCell="R76" sqref="R76"/>
    </sheetView>
  </sheetViews>
  <sheetFormatPr baseColWidth="10" defaultRowHeight="16" x14ac:dyDescent="0.2"/>
  <cols>
    <col min="21" max="21" width="11.5" bestFit="1" customWidth="1"/>
  </cols>
  <sheetData>
    <row r="2" spans="1:26" x14ac:dyDescent="0.2">
      <c r="B2" t="s">
        <v>27</v>
      </c>
    </row>
    <row r="4" spans="1:26" x14ac:dyDescent="0.2">
      <c r="B4" s="1" t="s">
        <v>33</v>
      </c>
    </row>
    <row r="5" spans="1:26" x14ac:dyDescent="0.2">
      <c r="B5" t="s">
        <v>32</v>
      </c>
      <c r="U5" s="17"/>
      <c r="V5" s="17" t="s">
        <v>59</v>
      </c>
      <c r="W5" t="s">
        <v>59</v>
      </c>
    </row>
    <row r="6" spans="1:26" s="17" customFormat="1" x14ac:dyDescent="0.2">
      <c r="C6" s="17" t="s">
        <v>59</v>
      </c>
      <c r="D6" s="17" t="s">
        <v>59</v>
      </c>
      <c r="E6" s="17" t="s">
        <v>59</v>
      </c>
      <c r="F6" s="17" t="s">
        <v>59</v>
      </c>
      <c r="G6" s="17" t="s">
        <v>59</v>
      </c>
      <c r="H6" s="17" t="s">
        <v>59</v>
      </c>
      <c r="I6" s="17" t="s">
        <v>59</v>
      </c>
      <c r="J6" s="17" t="s">
        <v>59</v>
      </c>
      <c r="K6" s="17" t="s">
        <v>59</v>
      </c>
      <c r="L6" s="17" t="s">
        <v>59</v>
      </c>
      <c r="M6" s="17" t="s">
        <v>59</v>
      </c>
      <c r="N6" s="17" t="s">
        <v>59</v>
      </c>
      <c r="O6" s="17" t="s">
        <v>59</v>
      </c>
      <c r="P6" s="17" t="s">
        <v>59</v>
      </c>
      <c r="Q6" s="17" t="s">
        <v>59</v>
      </c>
      <c r="R6" s="17" t="s">
        <v>59</v>
      </c>
      <c r="S6" s="17" t="s">
        <v>59</v>
      </c>
      <c r="T6" s="19" t="s">
        <v>59</v>
      </c>
      <c r="U6" s="17" t="s">
        <v>59</v>
      </c>
      <c r="V6" s="19" t="s">
        <v>62</v>
      </c>
      <c r="W6" s="19" t="s">
        <v>63</v>
      </c>
    </row>
    <row r="7" spans="1:26" x14ac:dyDescent="0.2">
      <c r="A7" s="3"/>
      <c r="B7" s="3"/>
      <c r="C7" s="3">
        <v>2000</v>
      </c>
      <c r="D7" s="3">
        <f>C7+1</f>
        <v>2001</v>
      </c>
      <c r="E7" s="3">
        <f t="shared" ref="E7:W7" si="0">D7+1</f>
        <v>2002</v>
      </c>
      <c r="F7" s="3">
        <f t="shared" si="0"/>
        <v>2003</v>
      </c>
      <c r="G7" s="3">
        <f t="shared" si="0"/>
        <v>2004</v>
      </c>
      <c r="H7" s="3">
        <f t="shared" si="0"/>
        <v>2005</v>
      </c>
      <c r="I7" s="3">
        <f t="shared" si="0"/>
        <v>2006</v>
      </c>
      <c r="J7" s="3">
        <f t="shared" si="0"/>
        <v>2007</v>
      </c>
      <c r="K7" s="3">
        <f t="shared" si="0"/>
        <v>2008</v>
      </c>
      <c r="L7" s="3">
        <f t="shared" si="0"/>
        <v>2009</v>
      </c>
      <c r="M7" s="3">
        <f t="shared" si="0"/>
        <v>2010</v>
      </c>
      <c r="N7" s="3">
        <f t="shared" si="0"/>
        <v>2011</v>
      </c>
      <c r="O7" s="3">
        <f t="shared" si="0"/>
        <v>2012</v>
      </c>
      <c r="P7" s="3">
        <f t="shared" si="0"/>
        <v>2013</v>
      </c>
      <c r="Q7" s="3">
        <f t="shared" si="0"/>
        <v>2014</v>
      </c>
      <c r="R7" s="3">
        <f t="shared" si="0"/>
        <v>2015</v>
      </c>
      <c r="S7" s="3">
        <f t="shared" si="0"/>
        <v>2016</v>
      </c>
      <c r="T7" s="3">
        <f t="shared" si="0"/>
        <v>2017</v>
      </c>
      <c r="U7" s="3">
        <f t="shared" si="0"/>
        <v>2018</v>
      </c>
      <c r="V7" s="3">
        <f t="shared" si="0"/>
        <v>2019</v>
      </c>
      <c r="W7" s="3">
        <f t="shared" si="0"/>
        <v>2020</v>
      </c>
      <c r="X7" s="3"/>
      <c r="Y7" s="3"/>
      <c r="Z7" s="3"/>
    </row>
    <row r="8" spans="1:26" x14ac:dyDescent="0.2">
      <c r="B8" t="s">
        <v>0</v>
      </c>
      <c r="C8" s="4">
        <v>13998</v>
      </c>
      <c r="D8" s="4">
        <v>14758</v>
      </c>
      <c r="E8" s="4">
        <v>15949</v>
      </c>
      <c r="F8" s="4">
        <v>17299</v>
      </c>
      <c r="G8" s="4">
        <v>19435</v>
      </c>
      <c r="H8" s="4">
        <v>21125</v>
      </c>
      <c r="I8" s="4">
        <v>23438</v>
      </c>
      <c r="J8" s="4">
        <v>25766</v>
      </c>
      <c r="K8" s="4">
        <v>28743</v>
      </c>
      <c r="L8" s="4">
        <v>30081</v>
      </c>
      <c r="M8" s="4">
        <v>28433</v>
      </c>
      <c r="N8" s="4">
        <v>27385</v>
      </c>
      <c r="O8" s="4">
        <v>25307</v>
      </c>
      <c r="P8" s="4">
        <v>24315</v>
      </c>
      <c r="Q8" s="4">
        <v>23915</v>
      </c>
      <c r="R8" s="4">
        <v>24062</v>
      </c>
      <c r="S8" s="4">
        <v>24193</v>
      </c>
      <c r="T8" s="4">
        <v>24953</v>
      </c>
      <c r="U8" s="4">
        <v>26322</v>
      </c>
      <c r="V8" s="4">
        <v>26726</v>
      </c>
      <c r="W8" s="4">
        <v>28686</v>
      </c>
      <c r="X8" s="4"/>
      <c r="Y8" s="7">
        <f>(W8-V8)/V8</f>
        <v>7.3336825563122057E-2</v>
      </c>
    </row>
    <row r="9" spans="1:26" x14ac:dyDescent="0.2">
      <c r="B9" t="s">
        <v>1</v>
      </c>
      <c r="C9" s="4">
        <v>1539</v>
      </c>
      <c r="D9" s="4">
        <v>1665</v>
      </c>
      <c r="E9" s="4">
        <v>2682</v>
      </c>
      <c r="F9" s="4">
        <v>3033</v>
      </c>
      <c r="G9" s="4">
        <v>3379</v>
      </c>
      <c r="H9" s="4">
        <v>3785</v>
      </c>
      <c r="I9" s="4">
        <v>4216</v>
      </c>
      <c r="J9" s="4">
        <v>4515</v>
      </c>
      <c r="K9" s="4">
        <v>5026</v>
      </c>
      <c r="L9" s="4">
        <v>5386</v>
      </c>
      <c r="M9" s="4">
        <v>5251</v>
      </c>
      <c r="N9" s="4">
        <v>5040</v>
      </c>
      <c r="O9" s="4">
        <v>4601</v>
      </c>
      <c r="P9" s="4">
        <v>4718</v>
      </c>
      <c r="Q9" s="4">
        <v>4554</v>
      </c>
      <c r="R9" s="4">
        <v>4665</v>
      </c>
      <c r="S9" s="4">
        <v>4692</v>
      </c>
      <c r="T9" s="4">
        <v>4887</v>
      </c>
      <c r="U9" s="4">
        <v>5056</v>
      </c>
      <c r="V9" s="4">
        <v>5208</v>
      </c>
      <c r="W9" s="4">
        <v>5361</v>
      </c>
      <c r="X9" s="4"/>
      <c r="Y9" s="7">
        <f t="shared" ref="Y9:Y25" si="1">(W9-V9)/V9</f>
        <v>2.9377880184331798E-2</v>
      </c>
    </row>
    <row r="10" spans="1:26" x14ac:dyDescent="0.2">
      <c r="B10" t="s">
        <v>2</v>
      </c>
      <c r="C10" s="4">
        <v>1352</v>
      </c>
      <c r="D10" s="4">
        <v>1726</v>
      </c>
      <c r="E10" s="4">
        <v>2409</v>
      </c>
      <c r="F10" s="4">
        <v>2772</v>
      </c>
      <c r="G10" s="4">
        <v>3028</v>
      </c>
      <c r="H10" s="4">
        <v>3264</v>
      </c>
      <c r="I10" s="4">
        <v>3686</v>
      </c>
      <c r="J10" s="4">
        <v>3970</v>
      </c>
      <c r="K10" s="4">
        <v>4268</v>
      </c>
      <c r="L10" s="4">
        <v>4574</v>
      </c>
      <c r="M10" s="4">
        <v>4393</v>
      </c>
      <c r="N10" s="4">
        <v>4342</v>
      </c>
      <c r="O10" s="4">
        <v>3689</v>
      </c>
      <c r="P10" s="4">
        <v>3727</v>
      </c>
      <c r="Q10" s="4">
        <v>3678</v>
      </c>
      <c r="R10" s="4">
        <v>3830</v>
      </c>
      <c r="S10" s="4">
        <v>3706</v>
      </c>
      <c r="T10" s="4">
        <v>3789</v>
      </c>
      <c r="U10" s="4">
        <v>3913</v>
      </c>
      <c r="V10" s="4">
        <v>4057</v>
      </c>
      <c r="W10" s="4">
        <v>4227</v>
      </c>
      <c r="X10" s="4"/>
      <c r="Y10" s="7">
        <f t="shared" si="1"/>
        <v>4.190288390436283E-2</v>
      </c>
    </row>
    <row r="11" spans="1:26" x14ac:dyDescent="0.2">
      <c r="B11" t="s">
        <v>3</v>
      </c>
      <c r="C11" s="4">
        <v>951</v>
      </c>
      <c r="D11" s="4">
        <v>1084</v>
      </c>
      <c r="E11" s="4">
        <v>1548</v>
      </c>
      <c r="F11" s="4">
        <v>2015</v>
      </c>
      <c r="G11" s="4">
        <v>2398</v>
      </c>
      <c r="H11" s="4">
        <v>2720</v>
      </c>
      <c r="I11" s="4">
        <v>3039</v>
      </c>
      <c r="J11" s="4">
        <v>3266</v>
      </c>
      <c r="K11" s="4">
        <v>3541</v>
      </c>
      <c r="L11" s="4">
        <v>3778</v>
      </c>
      <c r="M11" s="4">
        <v>3708</v>
      </c>
      <c r="N11" s="4">
        <v>3402</v>
      </c>
      <c r="O11" s="4">
        <v>3161</v>
      </c>
      <c r="P11" s="4">
        <v>3089</v>
      </c>
      <c r="Q11" s="4">
        <v>3145</v>
      </c>
      <c r="R11" s="4">
        <v>3327</v>
      </c>
      <c r="S11" s="4">
        <v>3321</v>
      </c>
      <c r="T11" s="4">
        <v>3393</v>
      </c>
      <c r="U11" s="4">
        <v>3828</v>
      </c>
      <c r="V11" s="4">
        <v>3965</v>
      </c>
      <c r="W11" s="4">
        <v>4167</v>
      </c>
      <c r="X11" s="4"/>
      <c r="Y11" s="7">
        <f t="shared" si="1"/>
        <v>5.0945775535939472E-2</v>
      </c>
    </row>
    <row r="12" spans="1:26" x14ac:dyDescent="0.2">
      <c r="B12" t="s">
        <v>4</v>
      </c>
      <c r="C12" s="4">
        <v>3571</v>
      </c>
      <c r="D12" s="4">
        <v>3881</v>
      </c>
      <c r="E12" s="4">
        <v>4246</v>
      </c>
      <c r="F12" s="4">
        <v>4586</v>
      </c>
      <c r="G12" s="4">
        <v>5035</v>
      </c>
      <c r="H12" s="4">
        <v>5351</v>
      </c>
      <c r="I12" s="4">
        <v>5552</v>
      </c>
      <c r="J12" s="4">
        <v>6052</v>
      </c>
      <c r="K12" s="4">
        <v>6615</v>
      </c>
      <c r="L12" s="4">
        <v>7062</v>
      </c>
      <c r="M12" s="4">
        <v>6836</v>
      </c>
      <c r="N12" s="4">
        <v>6269</v>
      </c>
      <c r="O12" s="4">
        <v>5750</v>
      </c>
      <c r="P12" s="4">
        <v>5798</v>
      </c>
      <c r="Q12" s="4">
        <v>5886</v>
      </c>
      <c r="R12" s="4">
        <v>5919</v>
      </c>
      <c r="S12" s="4">
        <v>6027</v>
      </c>
      <c r="T12" s="4">
        <v>6289</v>
      </c>
      <c r="U12" s="4">
        <v>6553</v>
      </c>
      <c r="V12" s="4">
        <v>6929</v>
      </c>
      <c r="W12" s="4">
        <v>7478</v>
      </c>
      <c r="X12" s="4"/>
      <c r="Y12" s="7">
        <f t="shared" si="1"/>
        <v>7.9232212440467603E-2</v>
      </c>
    </row>
    <row r="13" spans="1:26" x14ac:dyDescent="0.2">
      <c r="B13" t="s">
        <v>5</v>
      </c>
      <c r="C13" s="4">
        <v>838</v>
      </c>
      <c r="D13" s="4">
        <v>871</v>
      </c>
      <c r="E13" s="4">
        <v>1219</v>
      </c>
      <c r="F13" s="4">
        <v>1668</v>
      </c>
      <c r="G13" s="4">
        <v>1720</v>
      </c>
      <c r="H13" s="4">
        <v>1867</v>
      </c>
      <c r="I13" s="4">
        <v>2189</v>
      </c>
      <c r="J13" s="4">
        <v>2316</v>
      </c>
      <c r="K13" s="4">
        <v>2526</v>
      </c>
      <c r="L13" s="4">
        <v>2845</v>
      </c>
      <c r="M13" s="4">
        <v>2551</v>
      </c>
      <c r="N13" s="4">
        <v>2539</v>
      </c>
      <c r="O13" s="4">
        <v>2287</v>
      </c>
      <c r="P13" s="4">
        <v>2294</v>
      </c>
      <c r="Q13" s="4">
        <v>2236</v>
      </c>
      <c r="R13" s="4">
        <v>2321</v>
      </c>
      <c r="S13" s="4">
        <v>2259</v>
      </c>
      <c r="T13" s="4">
        <v>2307</v>
      </c>
      <c r="U13" s="4">
        <v>2389</v>
      </c>
      <c r="V13" s="4">
        <v>2518</v>
      </c>
      <c r="W13" s="4">
        <v>2597</v>
      </c>
      <c r="X13" s="4"/>
      <c r="Y13" s="7">
        <f t="shared" si="1"/>
        <v>3.1374106433677523E-2</v>
      </c>
    </row>
    <row r="14" spans="1:26" x14ac:dyDescent="0.2">
      <c r="B14" t="s">
        <v>6</v>
      </c>
      <c r="C14" s="4">
        <v>2056</v>
      </c>
      <c r="D14" s="4">
        <v>2270</v>
      </c>
      <c r="E14" s="4">
        <v>3558</v>
      </c>
      <c r="F14" s="4">
        <v>4376</v>
      </c>
      <c r="G14" s="4">
        <v>4823</v>
      </c>
      <c r="H14" s="4">
        <v>5478</v>
      </c>
      <c r="I14" s="4">
        <v>6099</v>
      </c>
      <c r="J14" s="4">
        <v>6616</v>
      </c>
      <c r="K14" s="4">
        <v>7790</v>
      </c>
      <c r="L14" s="4">
        <v>8508</v>
      </c>
      <c r="M14" s="4">
        <v>8478</v>
      </c>
      <c r="N14" s="4">
        <v>8522</v>
      </c>
      <c r="O14" s="4">
        <v>6328</v>
      </c>
      <c r="P14" s="4">
        <v>6633</v>
      </c>
      <c r="Q14" s="4">
        <v>6279</v>
      </c>
      <c r="R14" s="4">
        <v>6331</v>
      </c>
      <c r="S14" s="4">
        <v>6137</v>
      </c>
      <c r="T14" s="4">
        <v>6428</v>
      </c>
      <c r="U14" s="4">
        <v>6662</v>
      </c>
      <c r="V14" s="4">
        <v>7155</v>
      </c>
      <c r="W14" s="4">
        <v>7586</v>
      </c>
      <c r="X14" s="4"/>
      <c r="Y14" s="7">
        <f t="shared" si="1"/>
        <v>6.0237596086652689E-2</v>
      </c>
    </row>
    <row r="15" spans="1:26" x14ac:dyDescent="0.2">
      <c r="B15" t="s">
        <v>7</v>
      </c>
      <c r="C15" s="4">
        <v>3686</v>
      </c>
      <c r="D15" s="4">
        <v>4067</v>
      </c>
      <c r="E15" s="4">
        <v>5288</v>
      </c>
      <c r="F15" s="4">
        <v>6464</v>
      </c>
      <c r="G15" s="4">
        <v>6901</v>
      </c>
      <c r="H15" s="4">
        <v>7955</v>
      </c>
      <c r="I15" s="4">
        <v>8211</v>
      </c>
      <c r="J15" s="4">
        <v>8998</v>
      </c>
      <c r="K15" s="4">
        <v>9629</v>
      </c>
      <c r="L15" s="4">
        <v>10050</v>
      </c>
      <c r="M15" s="4">
        <v>9470</v>
      </c>
      <c r="N15" s="4">
        <v>9086</v>
      </c>
      <c r="O15" s="4">
        <v>8490</v>
      </c>
      <c r="P15" s="4">
        <v>8284</v>
      </c>
      <c r="Q15" s="4">
        <v>8091</v>
      </c>
      <c r="R15" s="4">
        <v>8478</v>
      </c>
      <c r="S15" s="4">
        <v>8294</v>
      </c>
      <c r="T15" s="4">
        <v>8678</v>
      </c>
      <c r="U15" s="4">
        <v>8722</v>
      </c>
      <c r="V15" s="4">
        <v>9161</v>
      </c>
      <c r="W15" s="4">
        <v>9964</v>
      </c>
      <c r="X15" s="4"/>
      <c r="Y15" s="7">
        <f t="shared" si="1"/>
        <v>8.7654186224211325E-2</v>
      </c>
    </row>
    <row r="16" spans="1:26" x14ac:dyDescent="0.2">
      <c r="B16" t="s">
        <v>8</v>
      </c>
      <c r="C16" s="4">
        <v>12475</v>
      </c>
      <c r="D16" s="4">
        <v>13303</v>
      </c>
      <c r="E16" s="4">
        <v>14556</v>
      </c>
      <c r="F16" s="4">
        <v>16237</v>
      </c>
      <c r="G16" s="4">
        <v>18571</v>
      </c>
      <c r="H16" s="4">
        <v>21007</v>
      </c>
      <c r="I16" s="4">
        <v>23912</v>
      </c>
      <c r="J16" s="4">
        <v>25181</v>
      </c>
      <c r="K16" s="4">
        <v>29453</v>
      </c>
      <c r="L16" s="4">
        <v>31640</v>
      </c>
      <c r="M16" s="4">
        <v>32970</v>
      </c>
      <c r="N16" s="4">
        <v>30854</v>
      </c>
      <c r="O16" s="4">
        <v>28008</v>
      </c>
      <c r="P16" s="4">
        <v>26907</v>
      </c>
      <c r="Q16" s="4">
        <v>27282</v>
      </c>
      <c r="R16" s="4">
        <v>28535</v>
      </c>
      <c r="S16" s="4">
        <v>27220</v>
      </c>
      <c r="T16" s="4">
        <v>27981</v>
      </c>
      <c r="U16" s="4">
        <v>28580</v>
      </c>
      <c r="V16" s="4">
        <v>30390</v>
      </c>
      <c r="W16" s="4">
        <v>33514</v>
      </c>
      <c r="X16" s="4"/>
      <c r="Y16" s="7">
        <f t="shared" si="1"/>
        <v>0.10279697268838434</v>
      </c>
    </row>
    <row r="17" spans="2:26" x14ac:dyDescent="0.2">
      <c r="B17" t="s">
        <v>9</v>
      </c>
      <c r="C17" s="4">
        <v>1522</v>
      </c>
      <c r="D17" s="4">
        <v>1710</v>
      </c>
      <c r="E17" s="4">
        <v>2620</v>
      </c>
      <c r="F17" s="4">
        <v>3011</v>
      </c>
      <c r="G17" s="4">
        <v>3079</v>
      </c>
      <c r="H17" s="4">
        <v>3320</v>
      </c>
      <c r="I17" s="4">
        <v>3785</v>
      </c>
      <c r="J17" s="4">
        <v>4136</v>
      </c>
      <c r="K17" s="4">
        <v>4568</v>
      </c>
      <c r="L17" s="4">
        <v>4720</v>
      </c>
      <c r="M17" s="4">
        <v>4440</v>
      </c>
      <c r="N17" s="4">
        <v>4518</v>
      </c>
      <c r="O17" s="4">
        <v>3931</v>
      </c>
      <c r="P17" s="4">
        <v>3953</v>
      </c>
      <c r="Q17" s="4">
        <v>4022</v>
      </c>
      <c r="R17" s="4">
        <v>4314</v>
      </c>
      <c r="S17" s="4">
        <v>4130</v>
      </c>
      <c r="T17" s="4">
        <v>4164</v>
      </c>
      <c r="U17" s="4">
        <v>4253</v>
      </c>
      <c r="V17" s="4">
        <v>4429</v>
      </c>
      <c r="W17" s="4">
        <v>4556</v>
      </c>
      <c r="X17" s="4"/>
      <c r="Y17" s="7">
        <f t="shared" si="1"/>
        <v>2.8674644389252654E-2</v>
      </c>
    </row>
    <row r="18" spans="2:26" x14ac:dyDescent="0.2">
      <c r="B18" t="s">
        <v>10</v>
      </c>
      <c r="C18" s="4">
        <v>5927</v>
      </c>
      <c r="D18" s="4">
        <v>6401</v>
      </c>
      <c r="E18" s="4">
        <v>6798</v>
      </c>
      <c r="F18" s="4">
        <v>7128</v>
      </c>
      <c r="G18" s="4">
        <v>7690</v>
      </c>
      <c r="H18" s="4">
        <v>8564</v>
      </c>
      <c r="I18" s="4">
        <v>9036</v>
      </c>
      <c r="J18" s="4">
        <v>9751</v>
      </c>
      <c r="K18" s="4">
        <v>10655</v>
      </c>
      <c r="L18" s="4">
        <v>10916</v>
      </c>
      <c r="M18" s="4">
        <v>10215</v>
      </c>
      <c r="N18" s="4">
        <v>9752</v>
      </c>
      <c r="O18" s="4">
        <v>9139</v>
      </c>
      <c r="P18" s="4">
        <v>9141</v>
      </c>
      <c r="Q18" s="4">
        <v>8826</v>
      </c>
      <c r="R18" s="4">
        <v>9259</v>
      </c>
      <c r="S18" s="4">
        <v>9174</v>
      </c>
      <c r="T18" s="4">
        <v>9308</v>
      </c>
      <c r="U18" s="4">
        <v>9586</v>
      </c>
      <c r="V18" s="4">
        <v>10102</v>
      </c>
      <c r="W18" s="4">
        <v>10851</v>
      </c>
      <c r="X18" s="4"/>
      <c r="Y18" s="7">
        <f t="shared" si="1"/>
        <v>7.4143733914076415E-2</v>
      </c>
    </row>
    <row r="19" spans="2:26" x14ac:dyDescent="0.2">
      <c r="B19" t="s">
        <v>21</v>
      </c>
      <c r="C19" s="4">
        <v>6741</v>
      </c>
      <c r="D19" s="4">
        <v>8139</v>
      </c>
      <c r="E19" s="4">
        <v>11975</v>
      </c>
      <c r="F19" s="4">
        <v>12933</v>
      </c>
      <c r="G19" s="4">
        <v>14031</v>
      </c>
      <c r="H19" s="4">
        <v>17205</v>
      </c>
      <c r="I19" s="4">
        <v>17394</v>
      </c>
      <c r="J19" s="4">
        <v>19348</v>
      </c>
      <c r="K19" s="4">
        <v>20158</v>
      </c>
      <c r="L19" s="4">
        <v>20492</v>
      </c>
      <c r="M19" s="4">
        <v>19415</v>
      </c>
      <c r="N19" s="4">
        <v>20507</v>
      </c>
      <c r="O19" s="4">
        <v>19218</v>
      </c>
      <c r="P19" s="4">
        <v>18061</v>
      </c>
      <c r="Q19" s="4">
        <v>18633</v>
      </c>
      <c r="R19" s="4">
        <v>19267</v>
      </c>
      <c r="S19" s="4">
        <v>19426</v>
      </c>
      <c r="T19" s="4">
        <v>20199</v>
      </c>
      <c r="U19" s="4">
        <v>20777</v>
      </c>
      <c r="V19" s="4">
        <v>22025</v>
      </c>
      <c r="W19" s="4">
        <v>25002</v>
      </c>
      <c r="X19" s="4"/>
      <c r="Y19" s="7">
        <f t="shared" si="1"/>
        <v>0.13516458569807038</v>
      </c>
    </row>
    <row r="20" spans="2:26" x14ac:dyDescent="0.2">
      <c r="B20" t="s">
        <v>24</v>
      </c>
      <c r="C20" s="4">
        <v>1433</v>
      </c>
      <c r="D20" s="4">
        <v>1545</v>
      </c>
      <c r="E20" s="4">
        <v>2558</v>
      </c>
      <c r="F20" s="4">
        <v>2857</v>
      </c>
      <c r="G20" s="4">
        <v>3098</v>
      </c>
      <c r="H20" s="4">
        <v>3384</v>
      </c>
      <c r="I20" s="4">
        <v>3891</v>
      </c>
      <c r="J20" s="4">
        <v>4342</v>
      </c>
      <c r="K20" s="4">
        <v>5090</v>
      </c>
      <c r="L20" s="4">
        <v>5321</v>
      </c>
      <c r="M20" s="4">
        <v>5276</v>
      </c>
      <c r="N20" s="4">
        <v>5020</v>
      </c>
      <c r="O20" s="4">
        <v>4725</v>
      </c>
      <c r="P20" s="4">
        <v>4786</v>
      </c>
      <c r="Q20" s="4">
        <v>4618</v>
      </c>
      <c r="R20" s="4">
        <v>4635</v>
      </c>
      <c r="S20" s="4">
        <v>4684</v>
      </c>
      <c r="T20" s="4">
        <v>4863</v>
      </c>
      <c r="U20" s="4">
        <v>5068</v>
      </c>
      <c r="V20" s="4">
        <v>5357</v>
      </c>
      <c r="W20" s="4">
        <v>5649</v>
      </c>
      <c r="X20" s="4"/>
      <c r="Y20" s="7">
        <f t="shared" si="1"/>
        <v>5.4508120216539106E-2</v>
      </c>
    </row>
    <row r="21" spans="2:26" x14ac:dyDescent="0.2">
      <c r="B21" t="s">
        <v>20</v>
      </c>
      <c r="C21" s="4">
        <v>1797</v>
      </c>
      <c r="D21" s="4">
        <v>1831</v>
      </c>
      <c r="E21" s="4">
        <v>1984</v>
      </c>
      <c r="F21" s="4">
        <v>2065</v>
      </c>
      <c r="G21" s="4">
        <v>2177</v>
      </c>
      <c r="H21" s="4">
        <v>2322</v>
      </c>
      <c r="I21" s="4">
        <v>2515</v>
      </c>
      <c r="J21" s="4">
        <v>2791</v>
      </c>
      <c r="K21" s="4">
        <v>3103</v>
      </c>
      <c r="L21" s="4">
        <v>3147</v>
      </c>
      <c r="M21" s="4">
        <v>3325</v>
      </c>
      <c r="N21" s="4">
        <v>3143</v>
      </c>
      <c r="O21" s="4">
        <v>2823</v>
      </c>
      <c r="P21" s="4">
        <v>2721</v>
      </c>
      <c r="Q21" s="4">
        <v>2719</v>
      </c>
      <c r="R21" s="4">
        <v>2813</v>
      </c>
      <c r="S21" s="4">
        <v>2802</v>
      </c>
      <c r="T21" s="4">
        <v>3043</v>
      </c>
      <c r="U21" s="4">
        <v>3131</v>
      </c>
      <c r="V21" s="4">
        <v>3325</v>
      </c>
      <c r="W21" s="4">
        <v>3503</v>
      </c>
      <c r="X21" s="4"/>
      <c r="Y21" s="7">
        <f t="shared" si="1"/>
        <v>5.3533834586466163E-2</v>
      </c>
    </row>
    <row r="22" spans="2:26" x14ac:dyDescent="0.2">
      <c r="B22" t="s">
        <v>11</v>
      </c>
      <c r="C22" s="4">
        <v>425</v>
      </c>
      <c r="D22" s="4">
        <v>462</v>
      </c>
      <c r="E22" s="4">
        <v>679</v>
      </c>
      <c r="F22" s="4">
        <v>803</v>
      </c>
      <c r="G22" s="4">
        <v>859</v>
      </c>
      <c r="H22" s="4">
        <v>929</v>
      </c>
      <c r="I22" s="4">
        <v>1120</v>
      </c>
      <c r="J22" s="4">
        <v>1202</v>
      </c>
      <c r="K22" s="4">
        <v>1252</v>
      </c>
      <c r="L22" s="4">
        <v>1279</v>
      </c>
      <c r="M22" s="4">
        <v>1325</v>
      </c>
      <c r="N22" s="4">
        <v>1213</v>
      </c>
      <c r="O22" s="4">
        <v>1145</v>
      </c>
      <c r="P22" s="4">
        <v>1157</v>
      </c>
      <c r="Q22" s="4">
        <v>1151</v>
      </c>
      <c r="R22" s="4">
        <v>1186</v>
      </c>
      <c r="S22" s="4">
        <v>1171</v>
      </c>
      <c r="T22" s="4">
        <v>1203</v>
      </c>
      <c r="U22" s="4">
        <v>1261</v>
      </c>
      <c r="V22" s="4">
        <v>1306</v>
      </c>
      <c r="W22" s="4">
        <v>1370</v>
      </c>
      <c r="X22" s="4"/>
      <c r="Y22" s="7">
        <f t="shared" si="1"/>
        <v>4.9004594180704443E-2</v>
      </c>
    </row>
    <row r="23" spans="2:26" x14ac:dyDescent="0.2">
      <c r="B23" t="s">
        <v>22</v>
      </c>
      <c r="C23" s="4">
        <v>8187</v>
      </c>
      <c r="D23" s="4">
        <v>8818</v>
      </c>
      <c r="E23" s="4">
        <v>9817</v>
      </c>
      <c r="F23" s="4">
        <v>11023</v>
      </c>
      <c r="G23" s="4">
        <v>11758</v>
      </c>
      <c r="H23" s="4">
        <v>12473</v>
      </c>
      <c r="I23" s="4">
        <v>13393</v>
      </c>
      <c r="J23" s="4">
        <v>15774</v>
      </c>
      <c r="K23" s="4">
        <v>16569</v>
      </c>
      <c r="L23" s="4">
        <v>17769</v>
      </c>
      <c r="M23" s="4">
        <v>17796</v>
      </c>
      <c r="N23" s="4">
        <v>17260</v>
      </c>
      <c r="O23" s="4">
        <v>16186</v>
      </c>
      <c r="P23" s="4">
        <v>14662</v>
      </c>
      <c r="Q23" s="4">
        <v>15047</v>
      </c>
      <c r="R23" s="4">
        <v>15203</v>
      </c>
      <c r="S23" s="4">
        <v>15222</v>
      </c>
      <c r="T23" s="4">
        <v>15600</v>
      </c>
      <c r="U23" s="4">
        <v>16860</v>
      </c>
      <c r="V23" s="4">
        <v>17882</v>
      </c>
      <c r="W23" s="4">
        <v>18834</v>
      </c>
      <c r="X23" s="4"/>
      <c r="Y23" s="7">
        <f t="shared" si="1"/>
        <v>5.3237892853148415E-2</v>
      </c>
    </row>
    <row r="24" spans="2:26" x14ac:dyDescent="0.2">
      <c r="B24" t="s">
        <v>12</v>
      </c>
      <c r="C24" s="4">
        <v>5056</v>
      </c>
      <c r="D24" s="4">
        <v>5458</v>
      </c>
      <c r="E24" s="4">
        <v>5870</v>
      </c>
      <c r="F24" s="4">
        <v>6318</v>
      </c>
      <c r="G24" s="4">
        <v>6597</v>
      </c>
      <c r="H24" s="4">
        <v>7035</v>
      </c>
      <c r="I24" s="4">
        <v>7446</v>
      </c>
      <c r="J24" s="4">
        <v>8364</v>
      </c>
      <c r="K24" s="4">
        <v>9330</v>
      </c>
      <c r="L24" s="4">
        <v>10111</v>
      </c>
      <c r="M24" s="4">
        <v>9952</v>
      </c>
      <c r="N24" s="4">
        <v>10026</v>
      </c>
      <c r="O24" s="4">
        <v>9876</v>
      </c>
      <c r="P24" s="4">
        <v>9417</v>
      </c>
      <c r="Q24" s="4">
        <v>9623</v>
      </c>
      <c r="R24" s="4">
        <v>9722</v>
      </c>
      <c r="S24" s="4">
        <v>9977</v>
      </c>
      <c r="T24" s="4">
        <v>10162</v>
      </c>
      <c r="U24" s="4">
        <v>10334</v>
      </c>
      <c r="V24" s="4">
        <v>10852</v>
      </c>
      <c r="W24" s="4">
        <v>11311</v>
      </c>
      <c r="X24" s="4"/>
      <c r="Y24" s="7">
        <f t="shared" si="1"/>
        <v>4.2296350903059346E-2</v>
      </c>
    </row>
    <row r="25" spans="2:26" x14ac:dyDescent="0.2">
      <c r="B25" t="s">
        <v>23</v>
      </c>
      <c r="C25" s="4">
        <v>71554</v>
      </c>
      <c r="D25" s="4">
        <v>77989</v>
      </c>
      <c r="E25" s="4">
        <v>93756</v>
      </c>
      <c r="F25" s="4">
        <v>104588</v>
      </c>
      <c r="G25" s="4">
        <v>114579</v>
      </c>
      <c r="H25" s="4">
        <v>127784</v>
      </c>
      <c r="I25" s="4">
        <v>138922</v>
      </c>
      <c r="J25" s="4">
        <v>152388</v>
      </c>
      <c r="K25" s="4">
        <v>168316</v>
      </c>
      <c r="L25" s="4">
        <v>177679</v>
      </c>
      <c r="M25" s="4">
        <v>173834</v>
      </c>
      <c r="N25" s="4">
        <v>168878</v>
      </c>
      <c r="O25" s="4">
        <v>154664</v>
      </c>
      <c r="P25" s="4">
        <v>149663</v>
      </c>
      <c r="Q25" s="4">
        <v>149705</v>
      </c>
      <c r="R25" s="4">
        <v>153867</v>
      </c>
      <c r="S25" s="4">
        <v>152435</v>
      </c>
      <c r="T25" s="4">
        <v>157247</v>
      </c>
      <c r="U25" s="4">
        <v>163295</v>
      </c>
      <c r="V25" s="4">
        <v>171387</v>
      </c>
      <c r="W25" s="4">
        <v>184656</v>
      </c>
      <c r="X25" s="4"/>
      <c r="Y25" s="7">
        <f t="shared" si="1"/>
        <v>7.7421274659104838E-2</v>
      </c>
    </row>
    <row r="26" spans="2:26" x14ac:dyDescent="0.2">
      <c r="B26" t="s">
        <v>28</v>
      </c>
      <c r="C26" s="4">
        <f>SUM(C8:C24)-C25</f>
        <v>0</v>
      </c>
      <c r="D26" s="4">
        <f t="shared" ref="D26:Q26" si="2">SUM(D8:D24)-D25</f>
        <v>0</v>
      </c>
      <c r="E26" s="4">
        <f t="shared" si="2"/>
        <v>0</v>
      </c>
      <c r="F26" s="4">
        <f t="shared" si="2"/>
        <v>0</v>
      </c>
      <c r="G26" s="4">
        <f t="shared" si="2"/>
        <v>0</v>
      </c>
      <c r="H26" s="4">
        <f t="shared" si="2"/>
        <v>0</v>
      </c>
      <c r="I26" s="4">
        <f t="shared" si="2"/>
        <v>0</v>
      </c>
      <c r="J26" s="4">
        <f t="shared" si="2"/>
        <v>0</v>
      </c>
      <c r="K26" s="4">
        <f t="shared" si="2"/>
        <v>0</v>
      </c>
      <c r="L26" s="4">
        <f t="shared" si="2"/>
        <v>0</v>
      </c>
      <c r="M26" s="4">
        <f t="shared" si="2"/>
        <v>0</v>
      </c>
      <c r="N26" s="4">
        <f t="shared" si="2"/>
        <v>0</v>
      </c>
      <c r="O26" s="4">
        <f t="shared" si="2"/>
        <v>0</v>
      </c>
      <c r="P26" s="4">
        <f t="shared" si="2"/>
        <v>0</v>
      </c>
      <c r="Q26" s="4">
        <f t="shared" si="2"/>
        <v>0</v>
      </c>
      <c r="R26" s="4">
        <f t="shared" ref="R26:T26" si="3">SUM(R8:R24)-R25</f>
        <v>0</v>
      </c>
      <c r="S26" s="4">
        <f t="shared" si="3"/>
        <v>0</v>
      </c>
      <c r="T26" s="4">
        <f t="shared" si="3"/>
        <v>0</v>
      </c>
      <c r="U26" s="4">
        <f t="shared" ref="U26:W26" si="4">SUM(U8:U24)-U25</f>
        <v>0</v>
      </c>
      <c r="V26" s="4">
        <f t="shared" si="4"/>
        <v>0</v>
      </c>
      <c r="W26" s="4">
        <f t="shared" si="4"/>
        <v>0</v>
      </c>
    </row>
    <row r="27" spans="2:26" x14ac:dyDescent="0.2"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</row>
    <row r="28" spans="2:26" x14ac:dyDescent="0.2">
      <c r="B28" t="s">
        <v>60</v>
      </c>
      <c r="F28" s="4">
        <f>F25-F24-F23</f>
        <v>87247</v>
      </c>
      <c r="G28" s="4">
        <f t="shared" ref="G28:T28" si="5">G25-G24-G23</f>
        <v>96224</v>
      </c>
      <c r="H28" s="4">
        <f t="shared" si="5"/>
        <v>108276</v>
      </c>
      <c r="I28" s="4">
        <f t="shared" si="5"/>
        <v>118083</v>
      </c>
      <c r="J28" s="4">
        <f t="shared" si="5"/>
        <v>128250</v>
      </c>
      <c r="K28" s="4">
        <f t="shared" si="5"/>
        <v>142417</v>
      </c>
      <c r="L28" s="4">
        <f t="shared" si="5"/>
        <v>149799</v>
      </c>
      <c r="M28" s="4">
        <f t="shared" si="5"/>
        <v>146086</v>
      </c>
      <c r="N28" s="4">
        <f t="shared" si="5"/>
        <v>141592</v>
      </c>
      <c r="O28" s="4">
        <f t="shared" si="5"/>
        <v>128602</v>
      </c>
      <c r="P28" s="4">
        <f t="shared" si="5"/>
        <v>125584</v>
      </c>
      <c r="Q28" s="4">
        <f t="shared" si="5"/>
        <v>125035</v>
      </c>
      <c r="R28" s="4">
        <f t="shared" si="5"/>
        <v>128942</v>
      </c>
      <c r="S28" s="4">
        <f t="shared" si="5"/>
        <v>127236</v>
      </c>
      <c r="T28" s="4">
        <f t="shared" si="5"/>
        <v>131485</v>
      </c>
      <c r="U28" s="4">
        <f t="shared" ref="U28:W28" si="6">U25-U24-U23</f>
        <v>136101</v>
      </c>
      <c r="V28" s="4">
        <f t="shared" si="6"/>
        <v>142653</v>
      </c>
      <c r="W28" s="4">
        <f t="shared" si="6"/>
        <v>154511</v>
      </c>
    </row>
    <row r="30" spans="2:26" x14ac:dyDescent="0.2">
      <c r="B30" s="2" t="s">
        <v>13</v>
      </c>
    </row>
    <row r="31" spans="2:26" s="17" customFormat="1" x14ac:dyDescent="0.2">
      <c r="C31" s="17" t="s">
        <v>59</v>
      </c>
      <c r="D31" s="17" t="s">
        <v>59</v>
      </c>
      <c r="E31" s="17" t="s">
        <v>59</v>
      </c>
      <c r="F31" s="17" t="s">
        <v>59</v>
      </c>
      <c r="G31" s="17" t="s">
        <v>59</v>
      </c>
      <c r="H31" s="17" t="s">
        <v>59</v>
      </c>
      <c r="I31" s="17" t="s">
        <v>59</v>
      </c>
      <c r="J31" s="17" t="s">
        <v>59</v>
      </c>
      <c r="K31" s="17" t="s">
        <v>59</v>
      </c>
      <c r="L31" s="17" t="s">
        <v>59</v>
      </c>
      <c r="M31" s="17" t="s">
        <v>59</v>
      </c>
      <c r="N31" s="17" t="s">
        <v>59</v>
      </c>
      <c r="O31" s="17" t="s">
        <v>59</v>
      </c>
      <c r="P31" s="17" t="s">
        <v>59</v>
      </c>
      <c r="Q31" s="17" t="s">
        <v>59</v>
      </c>
      <c r="R31" s="17" t="s">
        <v>59</v>
      </c>
      <c r="S31" s="17" t="s">
        <v>59</v>
      </c>
      <c r="T31" s="17" t="s">
        <v>59</v>
      </c>
      <c r="U31" s="17" t="s">
        <v>59</v>
      </c>
      <c r="V31" s="17" t="s">
        <v>59</v>
      </c>
      <c r="W31" s="17" t="s">
        <v>59</v>
      </c>
    </row>
    <row r="32" spans="2:26" x14ac:dyDescent="0.2">
      <c r="B32" s="3"/>
      <c r="C32" s="3">
        <v>2000</v>
      </c>
      <c r="D32" s="3">
        <f>C32+1</f>
        <v>2001</v>
      </c>
      <c r="E32" s="3">
        <f t="shared" ref="E32:U32" si="7">D32+1</f>
        <v>2002</v>
      </c>
      <c r="F32" s="3">
        <f t="shared" si="7"/>
        <v>2003</v>
      </c>
      <c r="G32" s="3">
        <f t="shared" si="7"/>
        <v>2004</v>
      </c>
      <c r="H32" s="3">
        <f t="shared" si="7"/>
        <v>2005</v>
      </c>
      <c r="I32" s="3">
        <f t="shared" si="7"/>
        <v>2006</v>
      </c>
      <c r="J32" s="3">
        <f t="shared" si="7"/>
        <v>2007</v>
      </c>
      <c r="K32" s="3">
        <f t="shared" si="7"/>
        <v>2008</v>
      </c>
      <c r="L32" s="3">
        <f t="shared" si="7"/>
        <v>2009</v>
      </c>
      <c r="M32" s="3">
        <f t="shared" si="7"/>
        <v>2010</v>
      </c>
      <c r="N32" s="3">
        <f t="shared" si="7"/>
        <v>2011</v>
      </c>
      <c r="O32" s="3">
        <f t="shared" si="7"/>
        <v>2012</v>
      </c>
      <c r="P32" s="3">
        <f t="shared" si="7"/>
        <v>2013</v>
      </c>
      <c r="Q32" s="3">
        <f t="shared" si="7"/>
        <v>2014</v>
      </c>
      <c r="R32" s="3">
        <f t="shared" si="7"/>
        <v>2015</v>
      </c>
      <c r="S32" s="3">
        <f t="shared" si="7"/>
        <v>2016</v>
      </c>
      <c r="T32" s="3">
        <f t="shared" si="7"/>
        <v>2017</v>
      </c>
      <c r="U32" s="3">
        <f t="shared" si="7"/>
        <v>2018</v>
      </c>
      <c r="V32" s="3">
        <f t="shared" ref="V32" si="8">U32+1</f>
        <v>2019</v>
      </c>
      <c r="W32" s="3">
        <f t="shared" ref="W32" si="9">V32+1</f>
        <v>2020</v>
      </c>
      <c r="X32" s="3"/>
      <c r="Y32" s="3"/>
      <c r="Z32" s="3"/>
    </row>
    <row r="33" spans="2:25" x14ac:dyDescent="0.2">
      <c r="B33" t="s">
        <v>0</v>
      </c>
      <c r="C33" s="4">
        <v>1980</v>
      </c>
      <c r="D33" s="4">
        <v>2233</v>
      </c>
      <c r="E33" s="4">
        <v>2455</v>
      </c>
      <c r="F33" s="4">
        <v>2825</v>
      </c>
      <c r="G33" s="4">
        <v>3072</v>
      </c>
      <c r="H33" s="4">
        <v>3703</v>
      </c>
      <c r="I33" s="4">
        <v>4491</v>
      </c>
      <c r="J33" s="4">
        <v>5044</v>
      </c>
      <c r="K33" s="4">
        <v>5316</v>
      </c>
      <c r="L33" s="4">
        <v>5432</v>
      </c>
      <c r="M33" s="4">
        <v>4337</v>
      </c>
      <c r="N33" s="4">
        <v>3115</v>
      </c>
      <c r="O33" s="4">
        <v>2869</v>
      </c>
      <c r="P33" s="4">
        <v>2193</v>
      </c>
      <c r="Q33" s="4">
        <v>2296</v>
      </c>
      <c r="R33" s="4">
        <v>2272</v>
      </c>
      <c r="S33" s="4">
        <v>1586</v>
      </c>
      <c r="T33" s="4">
        <v>1897</v>
      </c>
      <c r="U33" s="4">
        <v>2416</v>
      </c>
      <c r="V33" s="4">
        <v>2093</v>
      </c>
      <c r="W33" s="4">
        <v>2508</v>
      </c>
      <c r="X33" s="4"/>
      <c r="Y33" s="4"/>
    </row>
    <row r="34" spans="2:25" x14ac:dyDescent="0.2">
      <c r="B34" t="s">
        <v>1</v>
      </c>
      <c r="C34" s="4">
        <v>399</v>
      </c>
      <c r="D34" s="4">
        <v>397</v>
      </c>
      <c r="E34" s="4">
        <v>519</v>
      </c>
      <c r="F34" s="4">
        <v>475</v>
      </c>
      <c r="G34" s="4">
        <v>627</v>
      </c>
      <c r="H34" s="4">
        <v>668</v>
      </c>
      <c r="I34" s="4">
        <v>800</v>
      </c>
      <c r="J34" s="4">
        <v>871</v>
      </c>
      <c r="K34" s="4">
        <v>874</v>
      </c>
      <c r="L34" s="4">
        <v>824</v>
      </c>
      <c r="M34" s="4">
        <v>749</v>
      </c>
      <c r="N34" s="4">
        <v>573</v>
      </c>
      <c r="O34" s="4">
        <v>458</v>
      </c>
      <c r="P34" s="4">
        <v>525</v>
      </c>
      <c r="Q34" s="4">
        <v>372</v>
      </c>
      <c r="R34" s="4">
        <v>401</v>
      </c>
      <c r="S34" s="4">
        <v>359</v>
      </c>
      <c r="T34" s="4">
        <v>382</v>
      </c>
      <c r="U34" s="4">
        <v>399</v>
      </c>
      <c r="V34" s="4">
        <v>390</v>
      </c>
      <c r="W34" s="4">
        <v>431</v>
      </c>
      <c r="X34" s="4"/>
      <c r="Y34" s="4"/>
    </row>
    <row r="35" spans="2:25" x14ac:dyDescent="0.2">
      <c r="B35" t="s">
        <v>2</v>
      </c>
      <c r="C35" s="4">
        <v>550</v>
      </c>
      <c r="D35" s="4">
        <v>628</v>
      </c>
      <c r="E35" s="4">
        <v>706</v>
      </c>
      <c r="F35" s="4">
        <v>595</v>
      </c>
      <c r="G35" s="4">
        <v>668</v>
      </c>
      <c r="H35" s="4">
        <v>707</v>
      </c>
      <c r="I35" s="4">
        <v>905</v>
      </c>
      <c r="J35" s="4">
        <v>902</v>
      </c>
      <c r="K35" s="4">
        <v>861</v>
      </c>
      <c r="L35" s="4">
        <v>1035</v>
      </c>
      <c r="M35" s="4">
        <v>919</v>
      </c>
      <c r="N35" s="4">
        <v>762</v>
      </c>
      <c r="O35" s="4">
        <v>450</v>
      </c>
      <c r="P35" s="4">
        <v>430</v>
      </c>
      <c r="Q35" s="4">
        <v>283</v>
      </c>
      <c r="R35" s="4">
        <v>422</v>
      </c>
      <c r="S35" s="4">
        <v>259</v>
      </c>
      <c r="T35" s="4">
        <v>284</v>
      </c>
      <c r="U35" s="4">
        <v>293</v>
      </c>
      <c r="V35" s="4">
        <v>303</v>
      </c>
      <c r="W35" s="4">
        <v>287</v>
      </c>
      <c r="X35" s="4"/>
      <c r="Y35" s="4"/>
    </row>
    <row r="36" spans="2:25" x14ac:dyDescent="0.2">
      <c r="B36" t="s">
        <v>3</v>
      </c>
      <c r="C36" s="4">
        <v>200</v>
      </c>
      <c r="D36" s="4">
        <v>262</v>
      </c>
      <c r="E36" s="4">
        <v>335</v>
      </c>
      <c r="F36" s="4">
        <v>332</v>
      </c>
      <c r="G36" s="4">
        <v>465</v>
      </c>
      <c r="H36" s="4">
        <v>609</v>
      </c>
      <c r="I36" s="4">
        <v>685</v>
      </c>
      <c r="J36" s="4">
        <v>615</v>
      </c>
      <c r="K36" s="4">
        <v>558</v>
      </c>
      <c r="L36" s="4">
        <v>603</v>
      </c>
      <c r="M36" s="4">
        <v>623</v>
      </c>
      <c r="N36" s="4">
        <v>364</v>
      </c>
      <c r="O36" s="4">
        <v>278</v>
      </c>
      <c r="P36" s="4">
        <v>234</v>
      </c>
      <c r="Q36" s="4">
        <v>212</v>
      </c>
      <c r="R36" s="4">
        <v>357</v>
      </c>
      <c r="S36" s="4">
        <v>293</v>
      </c>
      <c r="T36" s="4">
        <v>245</v>
      </c>
      <c r="U36" s="4">
        <v>444</v>
      </c>
      <c r="V36" s="4">
        <v>367</v>
      </c>
      <c r="W36" s="4">
        <v>408</v>
      </c>
      <c r="X36" s="4"/>
      <c r="Y36" s="4"/>
    </row>
    <row r="37" spans="2:25" x14ac:dyDescent="0.2">
      <c r="B37" t="s">
        <v>4</v>
      </c>
      <c r="C37" s="4">
        <v>587</v>
      </c>
      <c r="D37" s="4">
        <v>603</v>
      </c>
      <c r="E37" s="4">
        <v>673</v>
      </c>
      <c r="F37" s="4">
        <v>798</v>
      </c>
      <c r="G37" s="4">
        <v>661</v>
      </c>
      <c r="H37" s="4">
        <v>896</v>
      </c>
      <c r="I37" s="4">
        <v>771</v>
      </c>
      <c r="J37" s="4">
        <v>780</v>
      </c>
      <c r="K37" s="4">
        <v>876</v>
      </c>
      <c r="L37" s="4">
        <v>894</v>
      </c>
      <c r="M37" s="4">
        <v>875</v>
      </c>
      <c r="N37" s="4">
        <v>687</v>
      </c>
      <c r="O37" s="4">
        <v>528</v>
      </c>
      <c r="P37" s="4">
        <v>481</v>
      </c>
      <c r="Q37" s="4">
        <v>443</v>
      </c>
      <c r="R37" s="4">
        <v>459</v>
      </c>
      <c r="S37" s="4">
        <v>394</v>
      </c>
      <c r="T37" s="4">
        <v>503</v>
      </c>
      <c r="U37" s="4">
        <v>447</v>
      </c>
      <c r="V37" s="4">
        <v>438</v>
      </c>
      <c r="W37" s="4">
        <v>570</v>
      </c>
      <c r="X37" s="4"/>
      <c r="Y37" s="4"/>
    </row>
    <row r="38" spans="2:25" x14ac:dyDescent="0.2">
      <c r="B38" t="s">
        <v>5</v>
      </c>
      <c r="C38" s="4">
        <v>255</v>
      </c>
      <c r="D38" s="4">
        <v>244</v>
      </c>
      <c r="E38" s="4">
        <v>348</v>
      </c>
      <c r="F38" s="4">
        <v>430</v>
      </c>
      <c r="G38" s="4">
        <v>446</v>
      </c>
      <c r="H38" s="4">
        <v>426</v>
      </c>
      <c r="I38" s="4">
        <v>611</v>
      </c>
      <c r="J38" s="4">
        <v>518</v>
      </c>
      <c r="K38" s="4">
        <v>591</v>
      </c>
      <c r="L38" s="4">
        <v>615</v>
      </c>
      <c r="M38" s="4">
        <v>438</v>
      </c>
      <c r="N38" s="4">
        <v>406</v>
      </c>
      <c r="O38" s="4">
        <v>341</v>
      </c>
      <c r="P38" s="4">
        <v>312</v>
      </c>
      <c r="Q38" s="4">
        <v>266</v>
      </c>
      <c r="R38" s="4">
        <v>336</v>
      </c>
      <c r="S38" s="4">
        <v>237</v>
      </c>
      <c r="T38" s="4">
        <v>270</v>
      </c>
      <c r="U38" s="4">
        <v>258</v>
      </c>
      <c r="V38" s="4">
        <v>296</v>
      </c>
      <c r="W38" s="4">
        <v>278</v>
      </c>
      <c r="X38" s="4"/>
      <c r="Y38" s="4"/>
    </row>
    <row r="39" spans="2:25" x14ac:dyDescent="0.2">
      <c r="B39" t="s">
        <v>6</v>
      </c>
      <c r="C39" s="4">
        <v>495</v>
      </c>
      <c r="D39" s="4">
        <v>572</v>
      </c>
      <c r="E39" s="4">
        <v>904</v>
      </c>
      <c r="F39" s="4">
        <v>741</v>
      </c>
      <c r="G39" s="4">
        <v>947</v>
      </c>
      <c r="H39" s="4">
        <v>945</v>
      </c>
      <c r="I39" s="4">
        <v>1156</v>
      </c>
      <c r="J39" s="4">
        <v>1133</v>
      </c>
      <c r="K39" s="4">
        <v>1378</v>
      </c>
      <c r="L39" s="4">
        <v>1413</v>
      </c>
      <c r="M39" s="4">
        <v>1417</v>
      </c>
      <c r="N39" s="4">
        <v>1099</v>
      </c>
      <c r="O39" s="4">
        <v>344</v>
      </c>
      <c r="P39" s="4">
        <v>648</v>
      </c>
      <c r="Q39" s="4">
        <v>342</v>
      </c>
      <c r="R39" s="4">
        <v>459</v>
      </c>
      <c r="S39" s="4">
        <v>264</v>
      </c>
      <c r="T39" s="4">
        <v>290</v>
      </c>
      <c r="U39" s="4">
        <v>335</v>
      </c>
      <c r="V39" s="4">
        <v>448</v>
      </c>
      <c r="W39" s="4">
        <v>507</v>
      </c>
      <c r="X39" s="4"/>
      <c r="Y39" s="4"/>
    </row>
    <row r="40" spans="2:25" x14ac:dyDescent="0.2">
      <c r="B40" t="s">
        <v>7</v>
      </c>
      <c r="C40" s="4">
        <v>1152</v>
      </c>
      <c r="D40" s="4">
        <v>1362</v>
      </c>
      <c r="E40" s="4">
        <v>1427</v>
      </c>
      <c r="F40" s="4">
        <v>1495</v>
      </c>
      <c r="G40" s="4">
        <v>1548</v>
      </c>
      <c r="H40" s="4">
        <v>1809</v>
      </c>
      <c r="I40" s="4">
        <v>1941</v>
      </c>
      <c r="J40" s="4">
        <v>2096</v>
      </c>
      <c r="K40" s="4">
        <v>2180</v>
      </c>
      <c r="L40" s="4">
        <v>2033</v>
      </c>
      <c r="M40" s="4">
        <v>1911</v>
      </c>
      <c r="N40" s="4">
        <v>1283</v>
      </c>
      <c r="O40" s="4">
        <v>1139</v>
      </c>
      <c r="P40" s="4">
        <v>937</v>
      </c>
      <c r="Q40" s="4">
        <v>833</v>
      </c>
      <c r="R40" s="4">
        <v>992</v>
      </c>
      <c r="S40" s="4">
        <v>786</v>
      </c>
      <c r="T40" s="4">
        <v>937</v>
      </c>
      <c r="U40" s="4">
        <v>903</v>
      </c>
      <c r="V40" s="4">
        <v>1022</v>
      </c>
      <c r="W40" s="4">
        <v>1182</v>
      </c>
      <c r="X40" s="4"/>
      <c r="Y40" s="4"/>
    </row>
    <row r="41" spans="2:25" x14ac:dyDescent="0.2">
      <c r="B41" t="s">
        <v>8</v>
      </c>
      <c r="C41" s="4">
        <v>1553</v>
      </c>
      <c r="D41" s="4">
        <v>1709</v>
      </c>
      <c r="E41" s="4">
        <v>2003</v>
      </c>
      <c r="F41" s="4">
        <v>2302</v>
      </c>
      <c r="G41" s="4">
        <v>2507</v>
      </c>
      <c r="H41" s="4">
        <v>3265</v>
      </c>
      <c r="I41" s="4">
        <v>3271</v>
      </c>
      <c r="J41" s="4">
        <v>3915</v>
      </c>
      <c r="K41" s="4">
        <v>5122</v>
      </c>
      <c r="L41" s="4">
        <v>5099</v>
      </c>
      <c r="M41" s="4">
        <v>5454</v>
      </c>
      <c r="N41" s="4">
        <v>4229</v>
      </c>
      <c r="O41" s="4">
        <v>3002</v>
      </c>
      <c r="P41" s="4">
        <v>2606</v>
      </c>
      <c r="Q41" s="14">
        <v>2556</v>
      </c>
      <c r="R41" s="5">
        <v>4256</v>
      </c>
      <c r="S41" s="4">
        <v>2220</v>
      </c>
      <c r="T41" s="4">
        <v>2305</v>
      </c>
      <c r="U41" s="4">
        <v>2145</v>
      </c>
      <c r="V41" s="4">
        <v>2522</v>
      </c>
      <c r="W41" s="4">
        <v>3014</v>
      </c>
      <c r="X41" s="4"/>
      <c r="Y41" s="4"/>
    </row>
    <row r="42" spans="2:25" x14ac:dyDescent="0.2">
      <c r="B42" t="s">
        <v>9</v>
      </c>
      <c r="C42" s="4">
        <v>488</v>
      </c>
      <c r="D42" s="4">
        <v>460</v>
      </c>
      <c r="E42" s="4">
        <v>645</v>
      </c>
      <c r="F42" s="4">
        <v>607</v>
      </c>
      <c r="G42" s="4">
        <v>591</v>
      </c>
      <c r="H42" s="4">
        <v>634</v>
      </c>
      <c r="I42" s="4">
        <v>826</v>
      </c>
      <c r="J42" s="4">
        <v>798</v>
      </c>
      <c r="K42" s="4">
        <v>920</v>
      </c>
      <c r="L42" s="4">
        <v>875</v>
      </c>
      <c r="M42" s="4">
        <v>591</v>
      </c>
      <c r="N42" s="4">
        <v>625</v>
      </c>
      <c r="O42" s="4">
        <v>408</v>
      </c>
      <c r="P42" s="4">
        <v>403</v>
      </c>
      <c r="Q42" s="4">
        <v>382</v>
      </c>
      <c r="R42" s="4">
        <v>537</v>
      </c>
      <c r="S42" s="4">
        <v>313</v>
      </c>
      <c r="T42" s="4">
        <v>339</v>
      </c>
      <c r="U42" s="4">
        <v>343</v>
      </c>
      <c r="V42" s="4">
        <v>380</v>
      </c>
      <c r="W42" s="4">
        <v>436</v>
      </c>
      <c r="X42" s="4"/>
      <c r="Y42" s="4"/>
    </row>
    <row r="43" spans="2:25" x14ac:dyDescent="0.2">
      <c r="B43" t="s">
        <v>10</v>
      </c>
      <c r="C43" s="4">
        <v>1187</v>
      </c>
      <c r="D43" s="4">
        <v>1350</v>
      </c>
      <c r="E43" s="4">
        <v>1282</v>
      </c>
      <c r="F43" s="4">
        <v>1427</v>
      </c>
      <c r="G43" s="4">
        <v>1685</v>
      </c>
      <c r="H43" s="4">
        <v>1738</v>
      </c>
      <c r="I43" s="4">
        <v>2003</v>
      </c>
      <c r="J43" s="4">
        <v>2030</v>
      </c>
      <c r="K43" s="4">
        <v>2244</v>
      </c>
      <c r="L43" s="4">
        <v>2055</v>
      </c>
      <c r="M43" s="4">
        <v>1648</v>
      </c>
      <c r="N43" s="4">
        <v>1394</v>
      </c>
      <c r="O43" s="4">
        <v>1229</v>
      </c>
      <c r="P43" s="4">
        <v>1073</v>
      </c>
      <c r="Q43" s="4">
        <v>968</v>
      </c>
      <c r="R43" s="4">
        <v>1266</v>
      </c>
      <c r="S43" s="4">
        <v>1086</v>
      </c>
      <c r="T43" s="4">
        <v>1090</v>
      </c>
      <c r="U43" s="4">
        <v>1138</v>
      </c>
      <c r="V43" s="4">
        <v>1244</v>
      </c>
      <c r="W43" s="4">
        <v>1545</v>
      </c>
      <c r="X43" s="4"/>
      <c r="Y43" s="4"/>
    </row>
    <row r="44" spans="2:25" x14ac:dyDescent="0.2">
      <c r="B44" t="s">
        <v>21</v>
      </c>
      <c r="C44" s="4">
        <v>1394</v>
      </c>
      <c r="D44" s="4">
        <v>2303</v>
      </c>
      <c r="E44" s="4">
        <v>2572</v>
      </c>
      <c r="F44" s="4">
        <v>1984</v>
      </c>
      <c r="G44" s="4">
        <v>1946</v>
      </c>
      <c r="H44" s="4">
        <v>3532</v>
      </c>
      <c r="I44" s="4">
        <v>2907</v>
      </c>
      <c r="J44" s="4">
        <v>3415</v>
      </c>
      <c r="K44" s="4">
        <v>2744</v>
      </c>
      <c r="L44" s="4">
        <v>2095</v>
      </c>
      <c r="M44" s="4">
        <v>1679</v>
      </c>
      <c r="N44" s="4">
        <v>1863</v>
      </c>
      <c r="O44" s="4">
        <v>1513</v>
      </c>
      <c r="P44" s="4">
        <v>965</v>
      </c>
      <c r="Q44" s="4">
        <v>1241</v>
      </c>
      <c r="R44" s="4">
        <v>1352</v>
      </c>
      <c r="S44" s="4">
        <v>1341</v>
      </c>
      <c r="T44" s="4">
        <v>1392</v>
      </c>
      <c r="U44" s="4">
        <v>1728</v>
      </c>
      <c r="V44" s="4">
        <v>1675</v>
      </c>
      <c r="W44" s="4">
        <v>2978</v>
      </c>
      <c r="X44" s="4"/>
      <c r="Y44" s="4"/>
    </row>
    <row r="45" spans="2:25" x14ac:dyDescent="0.2">
      <c r="B45" t="s">
        <v>24</v>
      </c>
      <c r="C45" s="4">
        <v>339</v>
      </c>
      <c r="D45" s="4">
        <v>372</v>
      </c>
      <c r="E45" s="4">
        <v>418</v>
      </c>
      <c r="F45" s="4">
        <v>474</v>
      </c>
      <c r="G45" s="4">
        <v>502</v>
      </c>
      <c r="H45" s="4">
        <v>540</v>
      </c>
      <c r="I45" s="4">
        <v>691</v>
      </c>
      <c r="J45" s="4">
        <v>740</v>
      </c>
      <c r="K45" s="4">
        <v>866</v>
      </c>
      <c r="L45" s="4">
        <v>745</v>
      </c>
      <c r="M45" s="4">
        <v>556</v>
      </c>
      <c r="N45" s="4">
        <v>448</v>
      </c>
      <c r="O45" s="4">
        <v>306</v>
      </c>
      <c r="P45" s="4">
        <v>532</v>
      </c>
      <c r="Q45" s="4">
        <v>340</v>
      </c>
      <c r="R45" s="4">
        <v>365</v>
      </c>
      <c r="S45" s="4">
        <v>288</v>
      </c>
      <c r="T45" s="4">
        <v>317</v>
      </c>
      <c r="U45" s="4">
        <v>378</v>
      </c>
      <c r="V45" s="4">
        <v>401</v>
      </c>
      <c r="W45" s="4">
        <v>413</v>
      </c>
      <c r="X45" s="4"/>
      <c r="Y45" s="4"/>
    </row>
    <row r="46" spans="2:25" x14ac:dyDescent="0.2">
      <c r="B46" t="s">
        <v>20</v>
      </c>
      <c r="C46" s="4">
        <v>444</v>
      </c>
      <c r="D46" s="4">
        <v>417</v>
      </c>
      <c r="E46" s="4">
        <v>449</v>
      </c>
      <c r="F46" s="4">
        <v>424</v>
      </c>
      <c r="G46" s="4">
        <v>415</v>
      </c>
      <c r="H46" s="4">
        <v>438</v>
      </c>
      <c r="I46" s="4">
        <v>489</v>
      </c>
      <c r="J46" s="4">
        <v>560</v>
      </c>
      <c r="K46" s="4">
        <v>643</v>
      </c>
      <c r="L46" s="4">
        <v>541</v>
      </c>
      <c r="M46" s="4">
        <v>646</v>
      </c>
      <c r="N46" s="4">
        <v>543</v>
      </c>
      <c r="O46" s="4">
        <v>336</v>
      </c>
      <c r="P46" s="4">
        <v>262</v>
      </c>
      <c r="Q46" s="4">
        <v>230</v>
      </c>
      <c r="R46" s="4">
        <v>263</v>
      </c>
      <c r="S46" s="4">
        <v>203</v>
      </c>
      <c r="T46" s="4">
        <v>320</v>
      </c>
      <c r="U46" s="4">
        <v>314</v>
      </c>
      <c r="V46" s="4">
        <v>278</v>
      </c>
      <c r="W46" s="4">
        <v>335</v>
      </c>
      <c r="X46" s="4"/>
      <c r="Y46" s="4"/>
    </row>
    <row r="47" spans="2:25" x14ac:dyDescent="0.2">
      <c r="B47" t="s">
        <v>11</v>
      </c>
      <c r="C47" s="4">
        <v>131</v>
      </c>
      <c r="D47" s="4">
        <v>142</v>
      </c>
      <c r="E47" s="4">
        <v>169</v>
      </c>
      <c r="F47" s="4">
        <v>191</v>
      </c>
      <c r="G47" s="4">
        <v>186</v>
      </c>
      <c r="H47" s="4">
        <v>202</v>
      </c>
      <c r="I47" s="4">
        <v>329</v>
      </c>
      <c r="J47" s="4">
        <v>305</v>
      </c>
      <c r="K47" s="4">
        <v>229</v>
      </c>
      <c r="L47" s="4">
        <v>202</v>
      </c>
      <c r="M47" s="4">
        <v>195</v>
      </c>
      <c r="N47" s="4">
        <v>158</v>
      </c>
      <c r="O47" s="4">
        <v>115</v>
      </c>
      <c r="P47" s="4">
        <v>128</v>
      </c>
      <c r="Q47" s="4">
        <v>133</v>
      </c>
      <c r="R47" s="4">
        <v>144</v>
      </c>
      <c r="S47" s="4">
        <v>114</v>
      </c>
      <c r="T47" s="4">
        <v>136</v>
      </c>
      <c r="U47" s="4">
        <v>159</v>
      </c>
      <c r="V47" s="4">
        <v>159</v>
      </c>
      <c r="W47" s="4">
        <v>172</v>
      </c>
      <c r="X47" s="4"/>
      <c r="Y47" s="4"/>
    </row>
    <row r="48" spans="2:25" x14ac:dyDescent="0.2">
      <c r="B48" t="s">
        <v>22</v>
      </c>
      <c r="C48" s="4">
        <v>1504</v>
      </c>
      <c r="D48" s="4">
        <v>1502</v>
      </c>
      <c r="E48" s="4">
        <v>1849</v>
      </c>
      <c r="F48" s="4">
        <v>2466</v>
      </c>
      <c r="G48" s="4">
        <v>2254</v>
      </c>
      <c r="H48" s="4">
        <v>2066</v>
      </c>
      <c r="I48" s="4">
        <v>2149</v>
      </c>
      <c r="J48" s="4">
        <v>2577</v>
      </c>
      <c r="K48" s="4">
        <v>2981</v>
      </c>
      <c r="L48" s="4">
        <v>2638</v>
      </c>
      <c r="M48" s="4">
        <v>2427</v>
      </c>
      <c r="N48" s="4">
        <v>2186</v>
      </c>
      <c r="O48" s="4">
        <v>1761</v>
      </c>
      <c r="P48" s="4">
        <v>1197</v>
      </c>
      <c r="Q48" s="4">
        <v>1281</v>
      </c>
      <c r="R48" s="4">
        <v>1383</v>
      </c>
      <c r="S48" s="4">
        <v>1147</v>
      </c>
      <c r="T48" s="4">
        <v>1262</v>
      </c>
      <c r="U48" s="4">
        <v>1544</v>
      </c>
      <c r="V48" s="4">
        <v>1577</v>
      </c>
      <c r="W48" s="4">
        <v>1703</v>
      </c>
      <c r="X48" s="4"/>
      <c r="Y48" s="4"/>
    </row>
    <row r="49" spans="2:26" x14ac:dyDescent="0.2">
      <c r="B49" t="s">
        <v>12</v>
      </c>
      <c r="C49" s="4">
        <v>752</v>
      </c>
      <c r="D49" s="4">
        <v>829</v>
      </c>
      <c r="E49" s="4">
        <v>875</v>
      </c>
      <c r="F49" s="4">
        <v>912</v>
      </c>
      <c r="G49" s="4">
        <v>909</v>
      </c>
      <c r="H49" s="4">
        <v>959</v>
      </c>
      <c r="I49" s="4">
        <v>996</v>
      </c>
      <c r="J49" s="4">
        <v>1203</v>
      </c>
      <c r="K49" s="4">
        <v>1299</v>
      </c>
      <c r="L49" s="4">
        <v>1413</v>
      </c>
      <c r="M49" s="4">
        <v>1238</v>
      </c>
      <c r="N49" s="4">
        <v>1308</v>
      </c>
      <c r="O49" s="4">
        <v>1108</v>
      </c>
      <c r="P49" s="4">
        <v>871</v>
      </c>
      <c r="Q49" s="4">
        <v>879</v>
      </c>
      <c r="R49" s="4">
        <v>801</v>
      </c>
      <c r="S49" s="4">
        <v>907</v>
      </c>
      <c r="T49" s="4">
        <v>899</v>
      </c>
      <c r="U49" s="4">
        <v>911</v>
      </c>
      <c r="V49" s="4">
        <v>962</v>
      </c>
      <c r="W49" s="4">
        <v>1185</v>
      </c>
      <c r="X49" s="4"/>
      <c r="Y49" s="4"/>
    </row>
    <row r="50" spans="2:26" x14ac:dyDescent="0.2">
      <c r="B50" t="s">
        <v>23</v>
      </c>
      <c r="C50" s="4">
        <v>13410</v>
      </c>
      <c r="D50" s="4">
        <v>15385</v>
      </c>
      <c r="E50" s="4">
        <v>17629</v>
      </c>
      <c r="F50" s="4">
        <v>18478</v>
      </c>
      <c r="G50" s="4">
        <v>19429</v>
      </c>
      <c r="H50" s="4">
        <v>23137</v>
      </c>
      <c r="I50" s="4">
        <v>25021</v>
      </c>
      <c r="J50" s="4">
        <v>27502</v>
      </c>
      <c r="K50" s="4">
        <v>29682</v>
      </c>
      <c r="L50" s="4">
        <v>28512</v>
      </c>
      <c r="M50" s="4">
        <v>25703</v>
      </c>
      <c r="N50" s="4">
        <v>21043</v>
      </c>
      <c r="O50" s="4">
        <v>16185</v>
      </c>
      <c r="P50" s="4">
        <v>13797</v>
      </c>
      <c r="Q50" s="4">
        <v>13057</v>
      </c>
      <c r="R50" s="4">
        <v>16065</v>
      </c>
      <c r="S50" s="4">
        <v>11797</v>
      </c>
      <c r="T50" s="4">
        <v>12868</v>
      </c>
      <c r="U50" s="4">
        <v>14155</v>
      </c>
      <c r="V50" s="4">
        <v>14555</v>
      </c>
      <c r="W50" s="4">
        <v>17952</v>
      </c>
      <c r="X50" s="4"/>
      <c r="Y50" s="4"/>
    </row>
    <row r="51" spans="2:26" x14ac:dyDescent="0.2">
      <c r="B51" t="s">
        <v>28</v>
      </c>
      <c r="C51" s="4">
        <f>SUM(C33:C49)-C50</f>
        <v>0</v>
      </c>
      <c r="D51" s="4">
        <f t="shared" ref="D51:Q51" si="10">SUM(D33:D49)-D50</f>
        <v>0</v>
      </c>
      <c r="E51" s="4">
        <f t="shared" si="10"/>
        <v>0</v>
      </c>
      <c r="F51" s="4">
        <f t="shared" si="10"/>
        <v>0</v>
      </c>
      <c r="G51" s="4">
        <f t="shared" si="10"/>
        <v>0</v>
      </c>
      <c r="H51" s="4">
        <f t="shared" si="10"/>
        <v>0</v>
      </c>
      <c r="I51" s="4">
        <f t="shared" si="10"/>
        <v>0</v>
      </c>
      <c r="J51" s="4">
        <f t="shared" si="10"/>
        <v>0</v>
      </c>
      <c r="K51" s="4">
        <f t="shared" si="10"/>
        <v>0</v>
      </c>
      <c r="L51" s="4">
        <f t="shared" si="10"/>
        <v>0</v>
      </c>
      <c r="M51" s="4">
        <f t="shared" si="10"/>
        <v>0</v>
      </c>
      <c r="N51" s="4">
        <f t="shared" si="10"/>
        <v>0</v>
      </c>
      <c r="O51" s="4">
        <f t="shared" si="10"/>
        <v>0</v>
      </c>
      <c r="P51" s="4">
        <f t="shared" si="10"/>
        <v>0</v>
      </c>
      <c r="Q51" s="4">
        <f t="shared" si="10"/>
        <v>0</v>
      </c>
      <c r="R51" s="4">
        <f>SUM(R33:R49)-R50</f>
        <v>0</v>
      </c>
      <c r="S51" s="4">
        <f t="shared" ref="S51:W51" si="11">SUM(S33:S49)-S50</f>
        <v>0</v>
      </c>
      <c r="T51" s="4">
        <f t="shared" si="11"/>
        <v>0</v>
      </c>
      <c r="U51" s="4">
        <f t="shared" si="11"/>
        <v>0</v>
      </c>
      <c r="V51" s="4">
        <f t="shared" si="11"/>
        <v>0</v>
      </c>
      <c r="W51" s="4">
        <f t="shared" si="11"/>
        <v>0</v>
      </c>
    </row>
    <row r="52" spans="2:26" x14ac:dyDescent="0.2">
      <c r="S52" s="4">
        <f>S50-R50</f>
        <v>-4268</v>
      </c>
    </row>
    <row r="54" spans="2:26" x14ac:dyDescent="0.2">
      <c r="B54" s="2" t="s">
        <v>14</v>
      </c>
    </row>
    <row r="55" spans="2:26" s="17" customFormat="1" x14ac:dyDescent="0.2">
      <c r="C55" s="17" t="s">
        <v>59</v>
      </c>
      <c r="D55" s="17" t="s">
        <v>59</v>
      </c>
      <c r="E55" s="17" t="s">
        <v>59</v>
      </c>
      <c r="F55" s="17" t="s">
        <v>59</v>
      </c>
      <c r="G55" s="17" t="s">
        <v>59</v>
      </c>
      <c r="H55" s="17" t="s">
        <v>59</v>
      </c>
      <c r="I55" s="17" t="s">
        <v>59</v>
      </c>
      <c r="J55" s="17" t="s">
        <v>59</v>
      </c>
      <c r="K55" s="17" t="s">
        <v>59</v>
      </c>
      <c r="L55" s="17" t="s">
        <v>59</v>
      </c>
      <c r="M55" s="17" t="s">
        <v>59</v>
      </c>
      <c r="N55" s="17" t="s">
        <v>59</v>
      </c>
      <c r="O55" s="17" t="s">
        <v>59</v>
      </c>
      <c r="P55" s="17" t="s">
        <v>59</v>
      </c>
      <c r="Q55" s="17" t="s">
        <v>59</v>
      </c>
      <c r="R55" s="17" t="s">
        <v>59</v>
      </c>
      <c r="S55" s="17" t="s">
        <v>59</v>
      </c>
      <c r="T55" s="17" t="s">
        <v>59</v>
      </c>
      <c r="U55" s="17" t="s">
        <v>59</v>
      </c>
      <c r="V55" s="17" t="s">
        <v>59</v>
      </c>
      <c r="W55" s="17" t="s">
        <v>59</v>
      </c>
    </row>
    <row r="56" spans="2:26" x14ac:dyDescent="0.2">
      <c r="B56" s="3"/>
      <c r="C56" s="3">
        <v>2000</v>
      </c>
      <c r="D56" s="3">
        <f>C56+1</f>
        <v>2001</v>
      </c>
      <c r="E56" s="3">
        <f t="shared" ref="E56:W56" si="12">D56+1</f>
        <v>2002</v>
      </c>
      <c r="F56" s="3">
        <f t="shared" si="12"/>
        <v>2003</v>
      </c>
      <c r="G56" s="3">
        <f t="shared" si="12"/>
        <v>2004</v>
      </c>
      <c r="H56" s="3">
        <f t="shared" si="12"/>
        <v>2005</v>
      </c>
      <c r="I56" s="3">
        <f t="shared" si="12"/>
        <v>2006</v>
      </c>
      <c r="J56" s="3">
        <f t="shared" si="12"/>
        <v>2007</v>
      </c>
      <c r="K56" s="3">
        <f t="shared" si="12"/>
        <v>2008</v>
      </c>
      <c r="L56" s="3">
        <f t="shared" si="12"/>
        <v>2009</v>
      </c>
      <c r="M56" s="3">
        <f t="shared" si="12"/>
        <v>2010</v>
      </c>
      <c r="N56" s="3">
        <f t="shared" si="12"/>
        <v>2011</v>
      </c>
      <c r="O56" s="3">
        <f t="shared" si="12"/>
        <v>2012</v>
      </c>
      <c r="P56" s="3">
        <f t="shared" si="12"/>
        <v>2013</v>
      </c>
      <c r="Q56" s="3">
        <f t="shared" si="12"/>
        <v>2014</v>
      </c>
      <c r="R56" s="3">
        <f t="shared" si="12"/>
        <v>2015</v>
      </c>
      <c r="S56" s="3">
        <f t="shared" si="12"/>
        <v>2016</v>
      </c>
      <c r="T56" s="3">
        <f t="shared" si="12"/>
        <v>2017</v>
      </c>
      <c r="U56" s="3">
        <f t="shared" si="12"/>
        <v>2018</v>
      </c>
      <c r="V56" s="3">
        <f t="shared" si="12"/>
        <v>2019</v>
      </c>
      <c r="W56" s="3">
        <f t="shared" si="12"/>
        <v>2020</v>
      </c>
      <c r="X56" s="3"/>
      <c r="Y56" s="3"/>
      <c r="Z56" s="3"/>
    </row>
    <row r="57" spans="2:26" x14ac:dyDescent="0.2">
      <c r="B57" t="s">
        <v>0</v>
      </c>
      <c r="C57" s="4">
        <v>530</v>
      </c>
      <c r="D57" s="4">
        <v>478</v>
      </c>
      <c r="E57" s="4">
        <v>459</v>
      </c>
      <c r="F57" s="4">
        <v>416</v>
      </c>
      <c r="G57" s="4">
        <v>382</v>
      </c>
      <c r="H57" s="4">
        <v>356</v>
      </c>
      <c r="I57" s="4">
        <v>346</v>
      </c>
      <c r="J57" s="4">
        <v>369</v>
      </c>
      <c r="K57" s="4">
        <v>357</v>
      </c>
      <c r="L57" s="4">
        <v>396</v>
      </c>
      <c r="M57" s="4">
        <v>457</v>
      </c>
      <c r="N57" s="4">
        <v>598</v>
      </c>
      <c r="O57" s="4">
        <v>713</v>
      </c>
      <c r="P57" s="4">
        <v>901</v>
      </c>
      <c r="Q57" s="4">
        <v>920</v>
      </c>
      <c r="R57" s="4">
        <v>371</v>
      </c>
      <c r="S57" s="4">
        <v>400</v>
      </c>
      <c r="T57" s="4">
        <v>431</v>
      </c>
      <c r="U57" s="4">
        <v>487</v>
      </c>
      <c r="V57" s="4">
        <v>473</v>
      </c>
      <c r="W57" s="4">
        <v>378</v>
      </c>
      <c r="X57" s="4"/>
      <c r="Y57" s="4"/>
    </row>
    <row r="58" spans="2:26" x14ac:dyDescent="0.2">
      <c r="B58" t="s">
        <v>1</v>
      </c>
      <c r="C58" s="4">
        <v>49</v>
      </c>
      <c r="D58" s="4">
        <v>50</v>
      </c>
      <c r="E58" s="4">
        <v>46</v>
      </c>
      <c r="F58" s="4">
        <v>48</v>
      </c>
      <c r="G58" s="4">
        <v>48</v>
      </c>
      <c r="H58" s="4">
        <v>49</v>
      </c>
      <c r="I58" s="4">
        <v>47</v>
      </c>
      <c r="J58" s="4">
        <v>54</v>
      </c>
      <c r="K58" s="4">
        <v>57</v>
      </c>
      <c r="L58" s="4">
        <v>62</v>
      </c>
      <c r="M58" s="4">
        <v>82</v>
      </c>
      <c r="N58" s="4">
        <v>123</v>
      </c>
      <c r="O58" s="4">
        <v>144</v>
      </c>
      <c r="P58" s="4">
        <v>222</v>
      </c>
      <c r="Q58" s="4">
        <v>221</v>
      </c>
      <c r="R58" s="4">
        <v>180</v>
      </c>
      <c r="S58" s="4">
        <v>153</v>
      </c>
      <c r="T58" s="4">
        <v>148</v>
      </c>
      <c r="U58" s="4">
        <v>160</v>
      </c>
      <c r="V58" s="4">
        <v>137</v>
      </c>
      <c r="W58" s="4">
        <v>131</v>
      </c>
      <c r="X58" s="4"/>
      <c r="Y58" s="4"/>
    </row>
    <row r="59" spans="2:26" x14ac:dyDescent="0.2">
      <c r="B59" t="s">
        <v>2</v>
      </c>
      <c r="C59" s="4">
        <v>30</v>
      </c>
      <c r="D59" s="4">
        <v>33</v>
      </c>
      <c r="E59" s="4">
        <v>41</v>
      </c>
      <c r="F59" s="4">
        <v>34</v>
      </c>
      <c r="G59" s="4">
        <v>31</v>
      </c>
      <c r="H59" s="4">
        <v>33</v>
      </c>
      <c r="I59" s="4">
        <v>28</v>
      </c>
      <c r="J59" s="4">
        <v>30</v>
      </c>
      <c r="K59" s="4">
        <v>32</v>
      </c>
      <c r="L59" s="4">
        <v>29</v>
      </c>
      <c r="M59" s="4">
        <v>40</v>
      </c>
      <c r="N59" s="4">
        <v>66</v>
      </c>
      <c r="O59" s="4">
        <v>78</v>
      </c>
      <c r="P59" s="4">
        <v>104</v>
      </c>
      <c r="Q59" s="4">
        <v>102</v>
      </c>
      <c r="R59" s="4">
        <v>46</v>
      </c>
      <c r="S59" s="4">
        <v>56</v>
      </c>
      <c r="T59" s="4">
        <v>38</v>
      </c>
      <c r="U59" s="4">
        <v>48</v>
      </c>
      <c r="V59" s="4">
        <v>52</v>
      </c>
      <c r="W59" s="4">
        <v>46</v>
      </c>
      <c r="X59" s="4"/>
      <c r="Y59" s="4"/>
    </row>
    <row r="60" spans="2:26" x14ac:dyDescent="0.2">
      <c r="B60" t="s">
        <v>3</v>
      </c>
      <c r="C60" s="4">
        <v>26</v>
      </c>
      <c r="D60" s="4">
        <v>27</v>
      </c>
      <c r="E60" s="4">
        <v>27</v>
      </c>
      <c r="F60" s="4">
        <v>31</v>
      </c>
      <c r="G60" s="4">
        <v>34</v>
      </c>
      <c r="H60" s="4">
        <v>40</v>
      </c>
      <c r="I60" s="4">
        <v>58</v>
      </c>
      <c r="J60" s="4">
        <v>75</v>
      </c>
      <c r="K60" s="4">
        <v>117</v>
      </c>
      <c r="L60" s="4">
        <v>99</v>
      </c>
      <c r="M60" s="4">
        <v>123</v>
      </c>
      <c r="N60" s="4">
        <v>155</v>
      </c>
      <c r="O60" s="4">
        <v>199</v>
      </c>
      <c r="P60" s="4">
        <v>232</v>
      </c>
      <c r="Q60" s="4">
        <v>235</v>
      </c>
      <c r="R60" s="4">
        <v>106</v>
      </c>
      <c r="S60" s="4">
        <v>112</v>
      </c>
      <c r="T60" s="4">
        <v>107</v>
      </c>
      <c r="U60" s="4">
        <v>151</v>
      </c>
      <c r="V60" s="4">
        <v>136</v>
      </c>
      <c r="W60" s="4">
        <v>95</v>
      </c>
      <c r="X60" s="4"/>
      <c r="Y60" s="4"/>
    </row>
    <row r="61" spans="2:26" x14ac:dyDescent="0.2">
      <c r="B61" t="s">
        <v>4</v>
      </c>
      <c r="C61" s="4">
        <v>45</v>
      </c>
      <c r="D61" s="4">
        <v>46</v>
      </c>
      <c r="E61" s="4">
        <v>39</v>
      </c>
      <c r="F61" s="4">
        <v>33</v>
      </c>
      <c r="G61" s="4">
        <v>41</v>
      </c>
      <c r="H61" s="4">
        <v>47</v>
      </c>
      <c r="I61" s="4">
        <v>50</v>
      </c>
      <c r="J61" s="4">
        <v>53</v>
      </c>
      <c r="K61" s="4">
        <v>53</v>
      </c>
      <c r="L61" s="4">
        <v>67</v>
      </c>
      <c r="M61" s="4">
        <v>94</v>
      </c>
      <c r="N61" s="4">
        <v>123</v>
      </c>
      <c r="O61" s="4">
        <v>128</v>
      </c>
      <c r="P61" s="4">
        <v>166</v>
      </c>
      <c r="Q61" s="4">
        <v>180</v>
      </c>
      <c r="R61" s="4">
        <v>84</v>
      </c>
      <c r="S61" s="4">
        <v>78</v>
      </c>
      <c r="T61" s="4">
        <v>78</v>
      </c>
      <c r="U61" s="4">
        <v>86</v>
      </c>
      <c r="V61" s="4">
        <v>85</v>
      </c>
      <c r="W61" s="4">
        <v>54</v>
      </c>
      <c r="X61" s="4"/>
      <c r="Y61" s="4"/>
    </row>
    <row r="62" spans="2:26" x14ac:dyDescent="0.2">
      <c r="B62" t="s">
        <v>5</v>
      </c>
      <c r="C62" s="4">
        <v>37</v>
      </c>
      <c r="D62" s="4">
        <v>45</v>
      </c>
      <c r="E62" s="4">
        <v>13</v>
      </c>
      <c r="F62" s="4">
        <v>13</v>
      </c>
      <c r="G62" s="4">
        <v>12</v>
      </c>
      <c r="H62" s="4">
        <v>12</v>
      </c>
      <c r="I62" s="4">
        <v>14</v>
      </c>
      <c r="J62" s="4">
        <v>16</v>
      </c>
      <c r="K62" s="4">
        <v>19</v>
      </c>
      <c r="L62" s="4">
        <v>15</v>
      </c>
      <c r="M62" s="4">
        <v>31</v>
      </c>
      <c r="N62" s="4">
        <v>57</v>
      </c>
      <c r="O62" s="4">
        <v>55</v>
      </c>
      <c r="P62" s="4">
        <v>96</v>
      </c>
      <c r="Q62" s="4">
        <v>65</v>
      </c>
      <c r="R62" s="4">
        <v>29</v>
      </c>
      <c r="S62" s="4">
        <v>45</v>
      </c>
      <c r="T62" s="4">
        <v>45</v>
      </c>
      <c r="U62" s="4">
        <v>44</v>
      </c>
      <c r="V62" s="4">
        <v>42</v>
      </c>
      <c r="W62" s="4">
        <v>35</v>
      </c>
      <c r="X62" s="4"/>
      <c r="Y62" s="4"/>
    </row>
    <row r="63" spans="2:26" x14ac:dyDescent="0.2">
      <c r="B63" t="s">
        <v>6</v>
      </c>
      <c r="C63" s="4">
        <v>32</v>
      </c>
      <c r="D63" s="4">
        <v>35</v>
      </c>
      <c r="E63" s="4">
        <v>33</v>
      </c>
      <c r="F63" s="4">
        <v>35</v>
      </c>
      <c r="G63" s="4">
        <v>35</v>
      </c>
      <c r="H63" s="4">
        <v>35</v>
      </c>
      <c r="I63" s="4">
        <v>51</v>
      </c>
      <c r="J63" s="4">
        <v>68</v>
      </c>
      <c r="K63" s="4">
        <v>87</v>
      </c>
      <c r="L63" s="4">
        <v>97</v>
      </c>
      <c r="M63" s="4">
        <v>139</v>
      </c>
      <c r="N63" s="4">
        <v>248</v>
      </c>
      <c r="O63" s="4">
        <v>325</v>
      </c>
      <c r="P63" s="4">
        <v>445</v>
      </c>
      <c r="Q63" s="4">
        <v>424</v>
      </c>
      <c r="R63" s="4">
        <v>159</v>
      </c>
      <c r="S63" s="4">
        <v>177</v>
      </c>
      <c r="T63" s="4">
        <v>190</v>
      </c>
      <c r="U63" s="4">
        <v>181</v>
      </c>
      <c r="V63" s="4">
        <v>181</v>
      </c>
      <c r="W63" s="4">
        <v>150</v>
      </c>
      <c r="X63" s="4"/>
      <c r="Y63" s="4"/>
    </row>
    <row r="64" spans="2:26" x14ac:dyDescent="0.2">
      <c r="B64" t="s">
        <v>7</v>
      </c>
      <c r="C64" s="4">
        <v>66</v>
      </c>
      <c r="D64" s="4">
        <v>71</v>
      </c>
      <c r="E64" s="4">
        <v>59</v>
      </c>
      <c r="F64" s="4">
        <v>56</v>
      </c>
      <c r="G64" s="4">
        <v>46</v>
      </c>
      <c r="H64" s="4">
        <v>50</v>
      </c>
      <c r="I64" s="4">
        <v>69</v>
      </c>
      <c r="J64" s="4">
        <v>79</v>
      </c>
      <c r="K64" s="4">
        <v>80</v>
      </c>
      <c r="L64" s="4">
        <v>86</v>
      </c>
      <c r="M64" s="4">
        <v>111</v>
      </c>
      <c r="N64" s="4">
        <v>172</v>
      </c>
      <c r="O64" s="4">
        <v>232</v>
      </c>
      <c r="P64" s="4">
        <v>332</v>
      </c>
      <c r="Q64" s="4">
        <v>304</v>
      </c>
      <c r="R64" s="4">
        <v>235</v>
      </c>
      <c r="S64" s="4">
        <v>209</v>
      </c>
      <c r="T64" s="4">
        <v>195</v>
      </c>
      <c r="U64" s="4">
        <v>198</v>
      </c>
      <c r="V64" s="4">
        <v>197</v>
      </c>
      <c r="W64" s="4">
        <v>173</v>
      </c>
      <c r="X64" s="4"/>
      <c r="Y64" s="4"/>
    </row>
    <row r="65" spans="2:28" x14ac:dyDescent="0.2">
      <c r="B65" t="s">
        <v>8</v>
      </c>
      <c r="C65" s="4">
        <v>559</v>
      </c>
      <c r="D65" s="4">
        <v>602</v>
      </c>
      <c r="E65" s="4">
        <v>558</v>
      </c>
      <c r="F65" s="4">
        <v>502</v>
      </c>
      <c r="G65" s="4">
        <v>470</v>
      </c>
      <c r="H65" s="4">
        <v>557</v>
      </c>
      <c r="I65" s="4">
        <v>589</v>
      </c>
      <c r="J65" s="4">
        <v>675</v>
      </c>
      <c r="K65" s="4">
        <v>864</v>
      </c>
      <c r="L65" s="4">
        <v>908</v>
      </c>
      <c r="M65" s="4">
        <v>1133</v>
      </c>
      <c r="N65" s="4">
        <v>1826</v>
      </c>
      <c r="O65" s="4">
        <v>1964</v>
      </c>
      <c r="P65" s="4">
        <v>2127</v>
      </c>
      <c r="Q65" s="4">
        <v>2094</v>
      </c>
      <c r="R65" s="4">
        <v>865</v>
      </c>
      <c r="S65" s="4">
        <v>1073</v>
      </c>
      <c r="T65" s="4">
        <v>1162</v>
      </c>
      <c r="U65" s="4">
        <v>1181</v>
      </c>
      <c r="V65" s="4">
        <v>1190</v>
      </c>
      <c r="W65" s="4">
        <v>1073</v>
      </c>
      <c r="X65" s="4"/>
      <c r="Y65" s="4"/>
    </row>
    <row r="66" spans="2:28" x14ac:dyDescent="0.2">
      <c r="B66" t="s">
        <v>9</v>
      </c>
      <c r="C66" s="4">
        <v>32</v>
      </c>
      <c r="D66" s="4">
        <v>36</v>
      </c>
      <c r="E66" s="4">
        <v>31</v>
      </c>
      <c r="F66" s="4">
        <v>30</v>
      </c>
      <c r="G66" s="4">
        <v>25</v>
      </c>
      <c r="H66" s="4">
        <v>27</v>
      </c>
      <c r="I66" s="4">
        <v>28</v>
      </c>
      <c r="J66" s="4">
        <v>31</v>
      </c>
      <c r="K66" s="4">
        <v>33</v>
      </c>
      <c r="L66" s="4">
        <v>30</v>
      </c>
      <c r="M66" s="4">
        <v>38</v>
      </c>
      <c r="N66" s="4">
        <v>64</v>
      </c>
      <c r="O66" s="4">
        <v>72</v>
      </c>
      <c r="P66" s="4">
        <v>80</v>
      </c>
      <c r="Q66" s="4">
        <v>85</v>
      </c>
      <c r="R66" s="4">
        <v>91</v>
      </c>
      <c r="S66" s="4">
        <v>82</v>
      </c>
      <c r="T66" s="4">
        <v>57</v>
      </c>
      <c r="U66" s="4">
        <v>67</v>
      </c>
      <c r="V66" s="4">
        <v>69</v>
      </c>
      <c r="W66" s="4">
        <v>53</v>
      </c>
      <c r="X66" s="4"/>
      <c r="Y66" s="4"/>
    </row>
    <row r="67" spans="2:28" x14ac:dyDescent="0.2">
      <c r="B67" t="s">
        <v>10</v>
      </c>
      <c r="C67" s="4">
        <v>192</v>
      </c>
      <c r="D67" s="4">
        <v>198</v>
      </c>
      <c r="E67" s="4">
        <v>174</v>
      </c>
      <c r="F67" s="4">
        <v>153</v>
      </c>
      <c r="G67" s="4">
        <v>135</v>
      </c>
      <c r="H67" s="4">
        <v>134</v>
      </c>
      <c r="I67" s="4">
        <v>154</v>
      </c>
      <c r="J67" s="4">
        <v>156</v>
      </c>
      <c r="K67" s="4">
        <v>157</v>
      </c>
      <c r="L67" s="4">
        <v>138</v>
      </c>
      <c r="M67" s="4">
        <v>162</v>
      </c>
      <c r="N67" s="4">
        <v>223</v>
      </c>
      <c r="O67" s="4">
        <v>255</v>
      </c>
      <c r="P67" s="4">
        <v>334</v>
      </c>
      <c r="Q67" s="4">
        <v>337</v>
      </c>
      <c r="R67" s="4">
        <v>281</v>
      </c>
      <c r="S67" s="4">
        <v>241</v>
      </c>
      <c r="T67" s="4">
        <v>192</v>
      </c>
      <c r="U67" s="4">
        <v>154</v>
      </c>
      <c r="V67" s="4">
        <v>159</v>
      </c>
      <c r="W67" s="4">
        <v>106</v>
      </c>
      <c r="X67" s="4"/>
      <c r="Y67" s="4"/>
    </row>
    <row r="68" spans="2:28" x14ac:dyDescent="0.2">
      <c r="B68" t="s">
        <v>21</v>
      </c>
      <c r="C68" s="4">
        <v>266</v>
      </c>
      <c r="D68" s="4">
        <v>308</v>
      </c>
      <c r="E68" s="4">
        <v>329</v>
      </c>
      <c r="F68" s="4">
        <v>348</v>
      </c>
      <c r="G68" s="4">
        <v>308</v>
      </c>
      <c r="H68" s="4">
        <v>345</v>
      </c>
      <c r="I68" s="4">
        <v>368</v>
      </c>
      <c r="J68" s="4">
        <v>421</v>
      </c>
      <c r="K68" s="4">
        <v>474</v>
      </c>
      <c r="L68" s="4">
        <v>404</v>
      </c>
      <c r="M68" s="4">
        <v>463</v>
      </c>
      <c r="N68" s="4">
        <v>586</v>
      </c>
      <c r="O68" s="4">
        <v>691</v>
      </c>
      <c r="P68" s="4">
        <v>941</v>
      </c>
      <c r="Q68" s="4">
        <v>976</v>
      </c>
      <c r="R68" s="4">
        <v>808</v>
      </c>
      <c r="S68" s="4">
        <v>759</v>
      </c>
      <c r="T68" s="4">
        <v>678</v>
      </c>
      <c r="U68" s="4">
        <v>673</v>
      </c>
      <c r="V68" s="4">
        <v>728</v>
      </c>
      <c r="W68" s="4">
        <v>661</v>
      </c>
      <c r="X68" s="4"/>
      <c r="Y68" s="4"/>
    </row>
    <row r="69" spans="2:28" x14ac:dyDescent="0.2">
      <c r="B69" t="s">
        <v>24</v>
      </c>
      <c r="C69" s="4">
        <v>37</v>
      </c>
      <c r="D69" s="4">
        <v>34</v>
      </c>
      <c r="E69" s="4">
        <v>34</v>
      </c>
      <c r="F69" s="4">
        <v>33</v>
      </c>
      <c r="G69" s="4">
        <v>32</v>
      </c>
      <c r="H69" s="4">
        <v>29</v>
      </c>
      <c r="I69" s="4">
        <v>34</v>
      </c>
      <c r="J69" s="4">
        <v>38</v>
      </c>
      <c r="K69" s="4">
        <v>37</v>
      </c>
      <c r="L69" s="4">
        <v>53</v>
      </c>
      <c r="M69" s="4">
        <v>66</v>
      </c>
      <c r="N69" s="4">
        <v>103</v>
      </c>
      <c r="O69" s="4">
        <v>180</v>
      </c>
      <c r="P69" s="4">
        <v>256</v>
      </c>
      <c r="Q69" s="4">
        <v>282</v>
      </c>
      <c r="R69" s="4">
        <v>103</v>
      </c>
      <c r="S69" s="4">
        <v>118</v>
      </c>
      <c r="T69" s="4">
        <v>126</v>
      </c>
      <c r="U69" s="4">
        <v>128</v>
      </c>
      <c r="V69" s="4">
        <v>132</v>
      </c>
      <c r="W69" s="4">
        <v>116</v>
      </c>
      <c r="X69" s="4"/>
      <c r="Y69" s="4"/>
    </row>
    <row r="70" spans="2:28" x14ac:dyDescent="0.2">
      <c r="B70" t="s">
        <v>20</v>
      </c>
      <c r="C70" s="4">
        <v>57</v>
      </c>
      <c r="D70" s="4">
        <v>48</v>
      </c>
      <c r="E70" s="4">
        <v>48</v>
      </c>
      <c r="F70" s="4">
        <v>48</v>
      </c>
      <c r="G70" s="4">
        <v>47</v>
      </c>
      <c r="H70" s="4">
        <v>39</v>
      </c>
      <c r="I70" s="4">
        <v>37</v>
      </c>
      <c r="J70" s="4">
        <v>32</v>
      </c>
      <c r="K70" s="4">
        <v>31</v>
      </c>
      <c r="L70" s="4">
        <v>37</v>
      </c>
      <c r="M70" s="4">
        <v>63</v>
      </c>
      <c r="N70" s="4">
        <v>83</v>
      </c>
      <c r="O70" s="4">
        <v>110</v>
      </c>
      <c r="P70" s="4">
        <v>125</v>
      </c>
      <c r="Q70" s="4">
        <v>133</v>
      </c>
      <c r="R70" s="4">
        <v>113</v>
      </c>
      <c r="S70" s="4">
        <v>105</v>
      </c>
      <c r="T70" s="4">
        <v>96</v>
      </c>
      <c r="U70" s="4">
        <v>80</v>
      </c>
      <c r="V70" s="4">
        <v>79</v>
      </c>
      <c r="W70" s="4">
        <v>65</v>
      </c>
      <c r="X70" s="4"/>
      <c r="Y70" s="4"/>
    </row>
    <row r="71" spans="2:28" x14ac:dyDescent="0.2">
      <c r="B71" t="s">
        <v>11</v>
      </c>
      <c r="C71" s="4">
        <v>7</v>
      </c>
      <c r="D71" s="4">
        <v>9</v>
      </c>
      <c r="E71" s="4">
        <v>6</v>
      </c>
      <c r="F71" s="4">
        <v>5</v>
      </c>
      <c r="G71" s="4">
        <v>4</v>
      </c>
      <c r="H71" s="4">
        <v>5</v>
      </c>
      <c r="I71" s="4">
        <v>6</v>
      </c>
      <c r="J71" s="4">
        <v>13</v>
      </c>
      <c r="K71" s="4">
        <v>12</v>
      </c>
      <c r="L71" s="4">
        <v>10</v>
      </c>
      <c r="M71" s="4">
        <v>9</v>
      </c>
      <c r="N71" s="4">
        <v>21</v>
      </c>
      <c r="O71" s="4">
        <v>20</v>
      </c>
      <c r="P71" s="4">
        <v>21</v>
      </c>
      <c r="Q71" s="4">
        <v>19</v>
      </c>
      <c r="R71" s="4">
        <v>11</v>
      </c>
      <c r="S71" s="4">
        <v>6</v>
      </c>
      <c r="T71" s="4">
        <v>3</v>
      </c>
      <c r="U71" s="4">
        <v>3</v>
      </c>
      <c r="V71" s="4">
        <v>6</v>
      </c>
      <c r="W71" s="4">
        <v>2</v>
      </c>
      <c r="X71" s="4"/>
      <c r="Y71" s="4"/>
    </row>
    <row r="72" spans="2:28" x14ac:dyDescent="0.2">
      <c r="B72" t="s">
        <v>22</v>
      </c>
      <c r="C72" s="4">
        <v>281</v>
      </c>
      <c r="D72" s="4">
        <v>370</v>
      </c>
      <c r="E72" s="4">
        <v>320</v>
      </c>
      <c r="F72" s="4">
        <v>280</v>
      </c>
      <c r="G72" s="4">
        <v>314</v>
      </c>
      <c r="H72" s="4">
        <v>320</v>
      </c>
      <c r="I72" s="4">
        <v>413</v>
      </c>
      <c r="J72" s="4">
        <v>513</v>
      </c>
      <c r="K72" s="4">
        <v>638</v>
      </c>
      <c r="L72" s="4">
        <v>591</v>
      </c>
      <c r="M72" s="4">
        <v>565</v>
      </c>
      <c r="N72" s="4">
        <v>773</v>
      </c>
      <c r="O72" s="4">
        <v>973</v>
      </c>
      <c r="P72" s="4">
        <v>1050</v>
      </c>
      <c r="Q72" s="4">
        <v>1037</v>
      </c>
      <c r="R72" s="4">
        <v>436</v>
      </c>
      <c r="S72" s="4">
        <v>441</v>
      </c>
      <c r="T72" s="4">
        <v>416</v>
      </c>
      <c r="U72" s="4">
        <v>415</v>
      </c>
      <c r="V72" s="4">
        <v>464</v>
      </c>
      <c r="W72" s="4">
        <v>393</v>
      </c>
      <c r="X72" s="4"/>
      <c r="Y72" s="4"/>
    </row>
    <row r="73" spans="2:28" x14ac:dyDescent="0.2">
      <c r="B73" t="s">
        <v>12</v>
      </c>
      <c r="C73" s="4">
        <v>99</v>
      </c>
      <c r="D73" s="4">
        <v>75</v>
      </c>
      <c r="E73" s="4">
        <v>56</v>
      </c>
      <c r="F73" s="4">
        <v>81</v>
      </c>
      <c r="G73" s="4">
        <v>81</v>
      </c>
      <c r="H73" s="4">
        <v>62</v>
      </c>
      <c r="I73" s="4">
        <v>52</v>
      </c>
      <c r="J73" s="4">
        <v>41</v>
      </c>
      <c r="K73" s="4">
        <v>35</v>
      </c>
      <c r="L73" s="4">
        <v>44</v>
      </c>
      <c r="M73" s="4">
        <v>127</v>
      </c>
      <c r="N73" s="4">
        <v>200</v>
      </c>
      <c r="O73" s="4">
        <v>225</v>
      </c>
      <c r="P73" s="4">
        <v>224</v>
      </c>
      <c r="Q73" s="4">
        <v>243</v>
      </c>
      <c r="R73" s="4">
        <v>184</v>
      </c>
      <c r="S73" s="4">
        <v>153</v>
      </c>
      <c r="T73" s="4">
        <v>140</v>
      </c>
      <c r="U73" s="4">
        <v>156</v>
      </c>
      <c r="V73" s="4">
        <v>168</v>
      </c>
      <c r="W73" s="4">
        <v>126</v>
      </c>
      <c r="X73" s="4"/>
      <c r="Y73" s="4"/>
    </row>
    <row r="74" spans="2:28" x14ac:dyDescent="0.2">
      <c r="B74" t="s">
        <v>23</v>
      </c>
      <c r="C74" s="4">
        <v>2345</v>
      </c>
      <c r="D74" s="4">
        <v>2465</v>
      </c>
      <c r="E74" s="4">
        <v>2273</v>
      </c>
      <c r="F74" s="4">
        <v>2146</v>
      </c>
      <c r="G74" s="4">
        <v>2045</v>
      </c>
      <c r="H74" s="4">
        <v>2140</v>
      </c>
      <c r="I74" s="4">
        <v>2344</v>
      </c>
      <c r="J74" s="4">
        <v>2664</v>
      </c>
      <c r="K74" s="4">
        <v>3083</v>
      </c>
      <c r="L74" s="4">
        <v>3066</v>
      </c>
      <c r="M74" s="4">
        <v>3703</v>
      </c>
      <c r="N74" s="4">
        <v>5421</v>
      </c>
      <c r="O74" s="4">
        <v>6364</v>
      </c>
      <c r="P74" s="4">
        <v>7656</v>
      </c>
      <c r="Q74" s="4">
        <v>7657</v>
      </c>
      <c r="R74" s="4">
        <v>4102</v>
      </c>
      <c r="S74" s="4">
        <v>4208</v>
      </c>
      <c r="T74" s="4">
        <v>4102</v>
      </c>
      <c r="U74" s="4">
        <v>4212</v>
      </c>
      <c r="V74" s="4">
        <v>4298</v>
      </c>
      <c r="W74" s="4">
        <v>3657</v>
      </c>
      <c r="AA74" s="4"/>
      <c r="AB74" s="4"/>
    </row>
    <row r="75" spans="2:28" x14ac:dyDescent="0.2">
      <c r="B75" t="s">
        <v>28</v>
      </c>
      <c r="C75" s="4">
        <f>SUM(C57:C73)-C74</f>
        <v>0</v>
      </c>
      <c r="D75" s="4">
        <f t="shared" ref="D75:W75" si="13">SUM(D57:D73)-D74</f>
        <v>0</v>
      </c>
      <c r="E75" s="4">
        <f t="shared" si="13"/>
        <v>0</v>
      </c>
      <c r="F75" s="4">
        <f t="shared" si="13"/>
        <v>0</v>
      </c>
      <c r="G75" s="4">
        <f t="shared" si="13"/>
        <v>0</v>
      </c>
      <c r="H75" s="4">
        <f t="shared" si="13"/>
        <v>0</v>
      </c>
      <c r="I75" s="4">
        <f t="shared" si="13"/>
        <v>0</v>
      </c>
      <c r="J75" s="4">
        <f t="shared" si="13"/>
        <v>0</v>
      </c>
      <c r="K75" s="4">
        <f t="shared" si="13"/>
        <v>0</v>
      </c>
      <c r="L75" s="4">
        <f t="shared" si="13"/>
        <v>0</v>
      </c>
      <c r="M75" s="4">
        <f t="shared" si="13"/>
        <v>0</v>
      </c>
      <c r="N75" s="4">
        <f t="shared" si="13"/>
        <v>0</v>
      </c>
      <c r="O75" s="4">
        <f t="shared" si="13"/>
        <v>0</v>
      </c>
      <c r="P75" s="4">
        <f t="shared" si="13"/>
        <v>0</v>
      </c>
      <c r="Q75" s="4">
        <f t="shared" si="13"/>
        <v>0</v>
      </c>
      <c r="R75" s="4">
        <f t="shared" si="13"/>
        <v>0</v>
      </c>
      <c r="S75" s="4">
        <f t="shared" si="13"/>
        <v>0</v>
      </c>
      <c r="T75" s="4">
        <f t="shared" si="13"/>
        <v>0</v>
      </c>
      <c r="U75" s="4">
        <f t="shared" si="13"/>
        <v>0</v>
      </c>
      <c r="V75" s="4">
        <f t="shared" si="13"/>
        <v>0</v>
      </c>
      <c r="W75" s="4">
        <f t="shared" si="13"/>
        <v>0</v>
      </c>
    </row>
    <row r="76" spans="2:28" x14ac:dyDescent="0.2">
      <c r="R76">
        <f>(R74-Q74)/Q74</f>
        <v>-0.46428105001958991</v>
      </c>
    </row>
    <row r="78" spans="2:28" x14ac:dyDescent="0.2">
      <c r="B78" s="2" t="s">
        <v>54</v>
      </c>
    </row>
    <row r="79" spans="2:28" s="17" customFormat="1" x14ac:dyDescent="0.2">
      <c r="C79" s="17" t="s">
        <v>59</v>
      </c>
      <c r="D79" s="17" t="s">
        <v>59</v>
      </c>
      <c r="E79" s="17" t="s">
        <v>59</v>
      </c>
      <c r="F79" s="17" t="s">
        <v>59</v>
      </c>
      <c r="G79" s="17" t="s">
        <v>59</v>
      </c>
      <c r="H79" s="17" t="s">
        <v>59</v>
      </c>
      <c r="I79" s="17" t="s">
        <v>59</v>
      </c>
      <c r="J79" s="17" t="s">
        <v>59</v>
      </c>
      <c r="K79" s="17" t="s">
        <v>59</v>
      </c>
      <c r="L79" s="17" t="s">
        <v>59</v>
      </c>
      <c r="M79" s="17" t="s">
        <v>59</v>
      </c>
      <c r="N79" s="17" t="s">
        <v>59</v>
      </c>
      <c r="O79" s="17" t="s">
        <v>59</v>
      </c>
      <c r="P79" s="17" t="s">
        <v>59</v>
      </c>
      <c r="Q79" s="17" t="s">
        <v>59</v>
      </c>
      <c r="R79" s="17" t="s">
        <v>59</v>
      </c>
      <c r="S79" s="17" t="s">
        <v>59</v>
      </c>
      <c r="T79" s="17" t="s">
        <v>59</v>
      </c>
      <c r="U79" s="17" t="s">
        <v>59</v>
      </c>
      <c r="V79" s="17" t="s">
        <v>59</v>
      </c>
      <c r="W79" s="17" t="s">
        <v>59</v>
      </c>
    </row>
    <row r="80" spans="2:28" x14ac:dyDescent="0.2">
      <c r="B80" s="3"/>
      <c r="C80" s="3">
        <v>2000</v>
      </c>
      <c r="D80" s="3">
        <f>C80+1</f>
        <v>2001</v>
      </c>
      <c r="E80" s="3">
        <f t="shared" ref="E80:W80" si="14">D80+1</f>
        <v>2002</v>
      </c>
      <c r="F80" s="3">
        <f t="shared" si="14"/>
        <v>2003</v>
      </c>
      <c r="G80" s="3">
        <f t="shared" si="14"/>
        <v>2004</v>
      </c>
      <c r="H80" s="3">
        <f t="shared" si="14"/>
        <v>2005</v>
      </c>
      <c r="I80" s="3">
        <f t="shared" si="14"/>
        <v>2006</v>
      </c>
      <c r="J80" s="3">
        <f t="shared" si="14"/>
        <v>2007</v>
      </c>
      <c r="K80" s="3">
        <f t="shared" si="14"/>
        <v>2008</v>
      </c>
      <c r="L80" s="3">
        <f t="shared" si="14"/>
        <v>2009</v>
      </c>
      <c r="M80" s="3">
        <f t="shared" si="14"/>
        <v>2010</v>
      </c>
      <c r="N80" s="3">
        <f t="shared" si="14"/>
        <v>2011</v>
      </c>
      <c r="O80" s="3">
        <f t="shared" si="14"/>
        <v>2012</v>
      </c>
      <c r="P80" s="3">
        <f t="shared" si="14"/>
        <v>2013</v>
      </c>
      <c r="Q80" s="3">
        <f t="shared" si="14"/>
        <v>2014</v>
      </c>
      <c r="R80" s="3">
        <f t="shared" si="14"/>
        <v>2015</v>
      </c>
      <c r="S80" s="3">
        <f t="shared" si="14"/>
        <v>2016</v>
      </c>
      <c r="T80" s="3">
        <f t="shared" si="14"/>
        <v>2017</v>
      </c>
      <c r="U80" s="3">
        <f t="shared" si="14"/>
        <v>2018</v>
      </c>
      <c r="V80" s="3">
        <f t="shared" si="14"/>
        <v>2019</v>
      </c>
      <c r="W80" s="3">
        <f t="shared" si="14"/>
        <v>2020</v>
      </c>
      <c r="X80" s="3"/>
      <c r="Y80" s="3"/>
      <c r="Z80" s="3"/>
    </row>
    <row r="81" spans="2:25" x14ac:dyDescent="0.2">
      <c r="B81" t="s">
        <v>0</v>
      </c>
      <c r="C81" s="4">
        <v>11488</v>
      </c>
      <c r="D81" s="4">
        <v>12047</v>
      </c>
      <c r="E81" s="4">
        <v>13035</v>
      </c>
      <c r="F81" s="4">
        <v>14058</v>
      </c>
      <c r="G81" s="4">
        <v>15981</v>
      </c>
      <c r="H81" s="4">
        <v>17066</v>
      </c>
      <c r="I81" s="4">
        <v>18601</v>
      </c>
      <c r="J81" s="4">
        <v>20353</v>
      </c>
      <c r="K81" s="4">
        <v>23070</v>
      </c>
      <c r="L81" s="4">
        <v>24253</v>
      </c>
      <c r="M81" s="4">
        <v>23639</v>
      </c>
      <c r="N81" s="4">
        <v>23672</v>
      </c>
      <c r="O81" s="4">
        <v>21725</v>
      </c>
      <c r="P81" s="4">
        <v>21221</v>
      </c>
      <c r="Q81" s="4">
        <v>20699</v>
      </c>
      <c r="R81" s="4">
        <v>21419</v>
      </c>
      <c r="S81" s="4">
        <v>22207</v>
      </c>
      <c r="T81" s="4">
        <v>22625</v>
      </c>
      <c r="U81" s="4">
        <v>23419</v>
      </c>
      <c r="V81" s="4">
        <v>24160</v>
      </c>
      <c r="W81" s="4">
        <v>25800</v>
      </c>
      <c r="X81" s="4"/>
      <c r="Y81" s="4"/>
    </row>
    <row r="82" spans="2:25" x14ac:dyDescent="0.2">
      <c r="B82" t="s">
        <v>1</v>
      </c>
      <c r="C82" s="4">
        <v>1091</v>
      </c>
      <c r="D82" s="4">
        <v>1218</v>
      </c>
      <c r="E82" s="4">
        <v>2117</v>
      </c>
      <c r="F82" s="4">
        <v>2510</v>
      </c>
      <c r="G82" s="4">
        <v>2704</v>
      </c>
      <c r="H82" s="4">
        <v>3068</v>
      </c>
      <c r="I82" s="4">
        <v>3369</v>
      </c>
      <c r="J82" s="4">
        <v>3590</v>
      </c>
      <c r="K82" s="4">
        <v>4095</v>
      </c>
      <c r="L82" s="4">
        <v>4500</v>
      </c>
      <c r="M82" s="4">
        <v>4420</v>
      </c>
      <c r="N82" s="4">
        <v>4344</v>
      </c>
      <c r="O82" s="4">
        <v>3999</v>
      </c>
      <c r="P82" s="4">
        <v>3971</v>
      </c>
      <c r="Q82" s="4">
        <v>3961</v>
      </c>
      <c r="R82" s="4">
        <v>4084</v>
      </c>
      <c r="S82" s="4">
        <v>4180</v>
      </c>
      <c r="T82" s="4">
        <v>4357</v>
      </c>
      <c r="U82" s="4">
        <v>4497</v>
      </c>
      <c r="V82" s="4">
        <v>4681</v>
      </c>
      <c r="W82" s="4">
        <v>4799</v>
      </c>
      <c r="X82" s="4"/>
      <c r="Y82" s="4"/>
    </row>
    <row r="83" spans="2:25" x14ac:dyDescent="0.2">
      <c r="B83" t="s">
        <v>2</v>
      </c>
      <c r="C83" s="4">
        <v>772</v>
      </c>
      <c r="D83" s="4">
        <v>1065</v>
      </c>
      <c r="E83" s="4">
        <v>1662</v>
      </c>
      <c r="F83" s="4">
        <v>2143</v>
      </c>
      <c r="G83" s="4">
        <v>2329</v>
      </c>
      <c r="H83" s="4">
        <v>2524</v>
      </c>
      <c r="I83" s="4">
        <v>2753</v>
      </c>
      <c r="J83" s="4">
        <v>3038</v>
      </c>
      <c r="K83" s="4">
        <v>3375</v>
      </c>
      <c r="L83" s="4">
        <v>3510</v>
      </c>
      <c r="M83" s="4">
        <v>3434</v>
      </c>
      <c r="N83" s="4">
        <v>3514</v>
      </c>
      <c r="O83" s="4">
        <v>3161</v>
      </c>
      <c r="P83" s="4">
        <v>3193</v>
      </c>
      <c r="Q83" s="4">
        <v>3293</v>
      </c>
      <c r="R83" s="4">
        <v>3362</v>
      </c>
      <c r="S83" s="4">
        <v>3391</v>
      </c>
      <c r="T83" s="4">
        <v>3467</v>
      </c>
      <c r="U83" s="4">
        <v>3572</v>
      </c>
      <c r="V83" s="4">
        <v>3702</v>
      </c>
      <c r="W83" s="4">
        <v>3894</v>
      </c>
      <c r="X83" s="4"/>
      <c r="Y83" s="4"/>
    </row>
    <row r="84" spans="2:25" x14ac:dyDescent="0.2">
      <c r="B84" t="s">
        <v>3</v>
      </c>
      <c r="C84" s="4">
        <v>725</v>
      </c>
      <c r="D84" s="4">
        <v>795</v>
      </c>
      <c r="E84" s="4">
        <v>1186</v>
      </c>
      <c r="F84" s="4">
        <v>1652</v>
      </c>
      <c r="G84" s="4">
        <v>1899</v>
      </c>
      <c r="H84" s="4">
        <v>2071</v>
      </c>
      <c r="I84" s="4">
        <v>2296</v>
      </c>
      <c r="J84" s="4">
        <v>2576</v>
      </c>
      <c r="K84" s="4">
        <v>2866</v>
      </c>
      <c r="L84" s="4">
        <v>3076</v>
      </c>
      <c r="M84" s="4">
        <v>2962</v>
      </c>
      <c r="N84" s="4">
        <v>2883</v>
      </c>
      <c r="O84" s="4">
        <v>2684</v>
      </c>
      <c r="P84" s="4">
        <v>2623</v>
      </c>
      <c r="Q84" s="4">
        <v>2698</v>
      </c>
      <c r="R84" s="4">
        <v>2864</v>
      </c>
      <c r="S84" s="4">
        <v>2916</v>
      </c>
      <c r="T84" s="4">
        <v>3041</v>
      </c>
      <c r="U84" s="4">
        <v>3233</v>
      </c>
      <c r="V84" s="4">
        <v>3462</v>
      </c>
      <c r="W84" s="4">
        <v>3664</v>
      </c>
      <c r="X84" s="4"/>
      <c r="Y84" s="4"/>
    </row>
    <row r="85" spans="2:25" x14ac:dyDescent="0.2">
      <c r="B85" t="s">
        <v>4</v>
      </c>
      <c r="C85" s="4">
        <v>2939</v>
      </c>
      <c r="D85" s="4">
        <v>3232</v>
      </c>
      <c r="E85" s="4">
        <v>3534</v>
      </c>
      <c r="F85" s="4">
        <v>3755</v>
      </c>
      <c r="G85" s="4">
        <v>4333</v>
      </c>
      <c r="H85" s="4">
        <v>4408</v>
      </c>
      <c r="I85" s="4">
        <v>4731</v>
      </c>
      <c r="J85" s="4">
        <v>5219</v>
      </c>
      <c r="K85" s="4">
        <v>5686</v>
      </c>
      <c r="L85" s="4">
        <v>6101</v>
      </c>
      <c r="M85" s="4">
        <v>5867</v>
      </c>
      <c r="N85" s="4">
        <v>5459</v>
      </c>
      <c r="O85" s="4">
        <v>5094</v>
      </c>
      <c r="P85" s="4">
        <v>5151</v>
      </c>
      <c r="Q85" s="4">
        <v>5263</v>
      </c>
      <c r="R85" s="4">
        <v>5376</v>
      </c>
      <c r="S85" s="4">
        <v>5555</v>
      </c>
      <c r="T85" s="4">
        <v>5708</v>
      </c>
      <c r="U85" s="4">
        <v>6020</v>
      </c>
      <c r="V85" s="4">
        <v>6406</v>
      </c>
      <c r="W85" s="4">
        <v>6854</v>
      </c>
      <c r="X85" s="4"/>
      <c r="Y85" s="4"/>
    </row>
    <row r="86" spans="2:25" x14ac:dyDescent="0.2">
      <c r="B86" t="s">
        <v>5</v>
      </c>
      <c r="C86" s="4">
        <v>546</v>
      </c>
      <c r="D86" s="4">
        <v>582</v>
      </c>
      <c r="E86" s="4">
        <v>858</v>
      </c>
      <c r="F86" s="4">
        <v>1225</v>
      </c>
      <c r="G86" s="4">
        <v>1262</v>
      </c>
      <c r="H86" s="4">
        <v>1429</v>
      </c>
      <c r="I86" s="4">
        <v>1564</v>
      </c>
      <c r="J86" s="4">
        <v>1782</v>
      </c>
      <c r="K86" s="4">
        <v>1916</v>
      </c>
      <c r="L86" s="4">
        <v>2215</v>
      </c>
      <c r="M86" s="4">
        <v>2082</v>
      </c>
      <c r="N86" s="4">
        <v>2076</v>
      </c>
      <c r="O86" s="4">
        <v>1891</v>
      </c>
      <c r="P86" s="4">
        <v>1886</v>
      </c>
      <c r="Q86" s="4">
        <v>1905</v>
      </c>
      <c r="R86" s="4">
        <v>1956</v>
      </c>
      <c r="S86" s="4">
        <v>1977</v>
      </c>
      <c r="T86" s="4">
        <v>1992</v>
      </c>
      <c r="U86" s="4">
        <v>2087</v>
      </c>
      <c r="V86" s="4">
        <v>2180</v>
      </c>
      <c r="W86" s="4">
        <v>2284</v>
      </c>
      <c r="X86" s="4"/>
      <c r="Y86" s="4"/>
    </row>
    <row r="87" spans="2:25" x14ac:dyDescent="0.2">
      <c r="B87" t="s">
        <v>6</v>
      </c>
      <c r="C87" s="4">
        <v>1529</v>
      </c>
      <c r="D87" s="4">
        <v>1663</v>
      </c>
      <c r="E87" s="4">
        <v>2621</v>
      </c>
      <c r="F87" s="4">
        <v>3600</v>
      </c>
      <c r="G87" s="4">
        <v>3841</v>
      </c>
      <c r="H87" s="4">
        <v>4498</v>
      </c>
      <c r="I87" s="4">
        <v>4892</v>
      </c>
      <c r="J87" s="4">
        <v>5415</v>
      </c>
      <c r="K87" s="4">
        <v>6325</v>
      </c>
      <c r="L87" s="4">
        <v>6998</v>
      </c>
      <c r="M87" s="4">
        <v>6922</v>
      </c>
      <c r="N87" s="4">
        <v>7175</v>
      </c>
      <c r="O87" s="4">
        <v>5659</v>
      </c>
      <c r="P87" s="4">
        <v>5540</v>
      </c>
      <c r="Q87" s="4">
        <v>5513</v>
      </c>
      <c r="R87" s="4">
        <v>5713</v>
      </c>
      <c r="S87" s="4">
        <v>5696</v>
      </c>
      <c r="T87" s="4">
        <v>5948</v>
      </c>
      <c r="U87" s="4">
        <v>6146</v>
      </c>
      <c r="V87" s="4">
        <v>6526</v>
      </c>
      <c r="W87" s="4">
        <v>6929</v>
      </c>
      <c r="X87" s="4"/>
      <c r="Y87" s="4"/>
    </row>
    <row r="88" spans="2:25" x14ac:dyDescent="0.2">
      <c r="B88" t="s">
        <v>7</v>
      </c>
      <c r="C88" s="4">
        <v>2468</v>
      </c>
      <c r="D88" s="4">
        <v>2634</v>
      </c>
      <c r="E88" s="4">
        <v>3802</v>
      </c>
      <c r="F88" s="4">
        <v>4913</v>
      </c>
      <c r="G88" s="4">
        <v>5307</v>
      </c>
      <c r="H88" s="4">
        <v>6096</v>
      </c>
      <c r="I88" s="4">
        <v>6201</v>
      </c>
      <c r="J88" s="4">
        <v>6823</v>
      </c>
      <c r="K88" s="4">
        <v>7369</v>
      </c>
      <c r="L88" s="4">
        <v>7931</v>
      </c>
      <c r="M88" s="4">
        <v>7448</v>
      </c>
      <c r="N88" s="4">
        <v>7631</v>
      </c>
      <c r="O88" s="4">
        <v>7119</v>
      </c>
      <c r="P88" s="4">
        <v>7015</v>
      </c>
      <c r="Q88" s="4">
        <v>6954</v>
      </c>
      <c r="R88" s="4">
        <v>7251</v>
      </c>
      <c r="S88" s="4">
        <v>7299</v>
      </c>
      <c r="T88" s="4">
        <v>7546</v>
      </c>
      <c r="U88" s="4">
        <v>7621</v>
      </c>
      <c r="V88" s="4">
        <v>7942</v>
      </c>
      <c r="W88" s="4">
        <v>8609</v>
      </c>
      <c r="X88" s="4"/>
      <c r="Y88" s="4"/>
    </row>
    <row r="89" spans="2:25" x14ac:dyDescent="0.2">
      <c r="B89" t="s">
        <v>8</v>
      </c>
      <c r="C89" s="4">
        <v>10363</v>
      </c>
      <c r="D89" s="4">
        <v>10992</v>
      </c>
      <c r="E89" s="4">
        <v>11995</v>
      </c>
      <c r="F89" s="4">
        <v>13433</v>
      </c>
      <c r="G89" s="4">
        <v>15594</v>
      </c>
      <c r="H89" s="4">
        <v>17185</v>
      </c>
      <c r="I89" s="4">
        <v>20052</v>
      </c>
      <c r="J89" s="4">
        <v>20591</v>
      </c>
      <c r="K89" s="4">
        <v>23467</v>
      </c>
      <c r="L89" s="4">
        <v>25633</v>
      </c>
      <c r="M89" s="4">
        <v>26383</v>
      </c>
      <c r="N89" s="4">
        <v>24799</v>
      </c>
      <c r="O89" s="4">
        <v>23042</v>
      </c>
      <c r="P89" s="4">
        <v>22174</v>
      </c>
      <c r="Q89" s="4">
        <v>22632</v>
      </c>
      <c r="R89" s="4">
        <v>23414</v>
      </c>
      <c r="S89" s="4">
        <v>23927</v>
      </c>
      <c r="T89" s="4">
        <v>24514</v>
      </c>
      <c r="U89" s="4">
        <v>25254</v>
      </c>
      <c r="V89" s="4">
        <v>26678</v>
      </c>
      <c r="W89" s="4">
        <v>29427</v>
      </c>
      <c r="X89" s="4"/>
      <c r="Y89" s="4"/>
    </row>
    <row r="90" spans="2:25" x14ac:dyDescent="0.2">
      <c r="B90" t="s">
        <v>9</v>
      </c>
      <c r="C90" s="4">
        <v>1002</v>
      </c>
      <c r="D90" s="4">
        <v>1214</v>
      </c>
      <c r="E90" s="4">
        <v>1944</v>
      </c>
      <c r="F90" s="4">
        <v>2374</v>
      </c>
      <c r="G90" s="4">
        <v>2463</v>
      </c>
      <c r="H90" s="4">
        <v>2659</v>
      </c>
      <c r="I90" s="4">
        <v>2931</v>
      </c>
      <c r="J90" s="4">
        <v>3307</v>
      </c>
      <c r="K90" s="4">
        <v>3615</v>
      </c>
      <c r="L90" s="4">
        <v>3815</v>
      </c>
      <c r="M90" s="4">
        <v>3811</v>
      </c>
      <c r="N90" s="4">
        <v>3829</v>
      </c>
      <c r="O90" s="4">
        <v>3451</v>
      </c>
      <c r="P90" s="4">
        <v>3470</v>
      </c>
      <c r="Q90" s="4">
        <v>3555</v>
      </c>
      <c r="R90" s="4">
        <v>3686</v>
      </c>
      <c r="S90" s="4">
        <v>3735</v>
      </c>
      <c r="T90" s="4">
        <v>3768</v>
      </c>
      <c r="U90" s="4">
        <v>3843</v>
      </c>
      <c r="V90" s="4">
        <v>3980</v>
      </c>
      <c r="W90" s="4">
        <v>4067</v>
      </c>
      <c r="X90" s="4"/>
      <c r="Y90" s="4"/>
    </row>
    <row r="91" spans="2:25" x14ac:dyDescent="0.2">
      <c r="B91" t="s">
        <v>10</v>
      </c>
      <c r="C91" s="4">
        <v>4548</v>
      </c>
      <c r="D91" s="4">
        <v>4853</v>
      </c>
      <c r="E91" s="4">
        <v>5342</v>
      </c>
      <c r="F91" s="4">
        <v>5548</v>
      </c>
      <c r="G91" s="4">
        <v>5870</v>
      </c>
      <c r="H91" s="4">
        <v>6692</v>
      </c>
      <c r="I91" s="4">
        <v>6879</v>
      </c>
      <c r="J91" s="4">
        <v>7565</v>
      </c>
      <c r="K91" s="4">
        <v>8254</v>
      </c>
      <c r="L91" s="4">
        <v>8723</v>
      </c>
      <c r="M91" s="4">
        <v>8405</v>
      </c>
      <c r="N91" s="4">
        <v>8135</v>
      </c>
      <c r="O91" s="4">
        <v>7655</v>
      </c>
      <c r="P91" s="4">
        <v>7734</v>
      </c>
      <c r="Q91" s="4">
        <v>7521</v>
      </c>
      <c r="R91" s="4">
        <v>7712</v>
      </c>
      <c r="S91" s="4">
        <v>7847</v>
      </c>
      <c r="T91" s="4">
        <v>8026</v>
      </c>
      <c r="U91" s="4">
        <v>8294</v>
      </c>
      <c r="V91" s="4">
        <v>8699</v>
      </c>
      <c r="W91" s="4">
        <v>9200</v>
      </c>
      <c r="X91" s="4"/>
      <c r="Y91" s="4"/>
    </row>
    <row r="92" spans="2:25" x14ac:dyDescent="0.2">
      <c r="B92" t="s">
        <v>21</v>
      </c>
      <c r="C92" s="4">
        <v>5081</v>
      </c>
      <c r="D92" s="4">
        <v>5528</v>
      </c>
      <c r="E92" s="4">
        <v>9074</v>
      </c>
      <c r="F92" s="4">
        <v>10601</v>
      </c>
      <c r="G92" s="4">
        <v>11777</v>
      </c>
      <c r="H92" s="4">
        <v>13328</v>
      </c>
      <c r="I92" s="4">
        <v>14119</v>
      </c>
      <c r="J92" s="4">
        <v>15512</v>
      </c>
      <c r="K92" s="4">
        <v>16940</v>
      </c>
      <c r="L92" s="4">
        <v>17993</v>
      </c>
      <c r="M92" s="4">
        <v>17273</v>
      </c>
      <c r="N92" s="4">
        <v>18058</v>
      </c>
      <c r="O92" s="4">
        <v>17014</v>
      </c>
      <c r="P92" s="4">
        <v>16155</v>
      </c>
      <c r="Q92" s="4">
        <v>16416</v>
      </c>
      <c r="R92" s="4">
        <v>17107</v>
      </c>
      <c r="S92" s="4">
        <v>17326</v>
      </c>
      <c r="T92" s="4">
        <v>18129</v>
      </c>
      <c r="U92" s="4">
        <v>18376</v>
      </c>
      <c r="V92" s="4">
        <v>19622</v>
      </c>
      <c r="W92" s="4">
        <v>21363</v>
      </c>
      <c r="X92" s="4"/>
      <c r="Y92" s="4"/>
    </row>
    <row r="93" spans="2:25" x14ac:dyDescent="0.2">
      <c r="B93" t="s">
        <v>24</v>
      </c>
      <c r="C93" s="4">
        <v>1057</v>
      </c>
      <c r="D93" s="4">
        <v>1139</v>
      </c>
      <c r="E93" s="4">
        <v>2106</v>
      </c>
      <c r="F93" s="4">
        <v>2350</v>
      </c>
      <c r="G93" s="4">
        <v>2564</v>
      </c>
      <c r="H93" s="4">
        <v>2815</v>
      </c>
      <c r="I93" s="4">
        <v>3166</v>
      </c>
      <c r="J93" s="4">
        <v>3564</v>
      </c>
      <c r="K93" s="4">
        <v>4187</v>
      </c>
      <c r="L93" s="4">
        <v>4523</v>
      </c>
      <c r="M93" s="4">
        <v>4654</v>
      </c>
      <c r="N93" s="4">
        <v>4469</v>
      </c>
      <c r="O93" s="4">
        <v>4239</v>
      </c>
      <c r="P93" s="4">
        <v>3998</v>
      </c>
      <c r="Q93" s="4">
        <v>3996</v>
      </c>
      <c r="R93" s="4">
        <v>4167</v>
      </c>
      <c r="S93" s="4">
        <v>4278</v>
      </c>
      <c r="T93" s="4">
        <v>4420</v>
      </c>
      <c r="U93" s="4">
        <v>4562</v>
      </c>
      <c r="V93" s="4">
        <v>4824</v>
      </c>
      <c r="W93" s="4">
        <v>5120</v>
      </c>
      <c r="X93" s="4"/>
      <c r="Y93" s="4"/>
    </row>
    <row r="94" spans="2:25" x14ac:dyDescent="0.2">
      <c r="B94" t="s">
        <v>20</v>
      </c>
      <c r="C94" s="4">
        <v>1296</v>
      </c>
      <c r="D94" s="4">
        <v>1366</v>
      </c>
      <c r="E94" s="4">
        <v>1487</v>
      </c>
      <c r="F94" s="4">
        <v>1593</v>
      </c>
      <c r="G94" s="4">
        <v>1715</v>
      </c>
      <c r="H94" s="4">
        <v>1845</v>
      </c>
      <c r="I94" s="4">
        <v>1989</v>
      </c>
      <c r="J94" s="4">
        <v>2199</v>
      </c>
      <c r="K94" s="4">
        <v>2429</v>
      </c>
      <c r="L94" s="4">
        <v>2569</v>
      </c>
      <c r="M94" s="4">
        <v>2616</v>
      </c>
      <c r="N94" s="4">
        <v>2517</v>
      </c>
      <c r="O94" s="4">
        <v>2377</v>
      </c>
      <c r="P94" s="4">
        <v>2334</v>
      </c>
      <c r="Q94" s="4">
        <v>2356</v>
      </c>
      <c r="R94" s="4">
        <v>2437</v>
      </c>
      <c r="S94" s="4">
        <v>2494</v>
      </c>
      <c r="T94" s="4">
        <v>2627</v>
      </c>
      <c r="U94" s="4">
        <v>2737</v>
      </c>
      <c r="V94" s="4">
        <v>2968</v>
      </c>
      <c r="W94" s="4">
        <v>3103</v>
      </c>
      <c r="X94" s="4"/>
      <c r="Y94" s="4"/>
    </row>
    <row r="95" spans="2:25" x14ac:dyDescent="0.2">
      <c r="B95" t="s">
        <v>11</v>
      </c>
      <c r="C95" s="4">
        <v>287</v>
      </c>
      <c r="D95" s="4">
        <v>311</v>
      </c>
      <c r="E95" s="4">
        <v>504</v>
      </c>
      <c r="F95" s="4">
        <v>607</v>
      </c>
      <c r="G95" s="4">
        <v>669</v>
      </c>
      <c r="H95" s="4">
        <v>722</v>
      </c>
      <c r="I95" s="4">
        <v>785</v>
      </c>
      <c r="J95" s="4">
        <v>884</v>
      </c>
      <c r="K95" s="4">
        <v>1011</v>
      </c>
      <c r="L95" s="4">
        <v>1067</v>
      </c>
      <c r="M95" s="4">
        <v>1121</v>
      </c>
      <c r="N95" s="4">
        <v>1034</v>
      </c>
      <c r="O95" s="4">
        <v>1010</v>
      </c>
      <c r="P95" s="4">
        <v>1008</v>
      </c>
      <c r="Q95" s="4">
        <v>999</v>
      </c>
      <c r="R95" s="4">
        <v>1031</v>
      </c>
      <c r="S95" s="4">
        <v>1051</v>
      </c>
      <c r="T95" s="4">
        <v>1064</v>
      </c>
      <c r="U95" s="4">
        <v>1099</v>
      </c>
      <c r="V95" s="4">
        <v>1141</v>
      </c>
      <c r="W95" s="4">
        <v>1196</v>
      </c>
      <c r="X95" s="4"/>
      <c r="Y95" s="4"/>
    </row>
    <row r="96" spans="2:25" x14ac:dyDescent="0.2">
      <c r="B96" t="s">
        <v>22</v>
      </c>
      <c r="C96" s="4">
        <v>6402</v>
      </c>
      <c r="D96" s="4">
        <v>6946</v>
      </c>
      <c r="E96" s="4">
        <v>7648</v>
      </c>
      <c r="F96" s="4">
        <v>8277</v>
      </c>
      <c r="G96" s="4">
        <v>9190</v>
      </c>
      <c r="H96" s="4">
        <v>10087</v>
      </c>
      <c r="I96" s="4">
        <v>10831</v>
      </c>
      <c r="J96" s="4">
        <v>12684</v>
      </c>
      <c r="K96" s="4">
        <v>12950</v>
      </c>
      <c r="L96" s="4">
        <v>14540</v>
      </c>
      <c r="M96" s="4">
        <v>14804</v>
      </c>
      <c r="N96" s="4">
        <v>14301</v>
      </c>
      <c r="O96" s="4">
        <v>13452</v>
      </c>
      <c r="P96" s="4">
        <v>12415</v>
      </c>
      <c r="Q96" s="4">
        <v>12729</v>
      </c>
      <c r="R96" s="4">
        <v>13384</v>
      </c>
      <c r="S96" s="4">
        <v>13634</v>
      </c>
      <c r="T96" s="4">
        <v>13922</v>
      </c>
      <c r="U96" s="4">
        <v>14901</v>
      </c>
      <c r="V96" s="4">
        <v>15841</v>
      </c>
      <c r="W96" s="4">
        <v>16738</v>
      </c>
      <c r="X96" s="4"/>
      <c r="Y96" s="4"/>
    </row>
    <row r="97" spans="2:28" x14ac:dyDescent="0.2">
      <c r="B97" t="s">
        <v>12</v>
      </c>
      <c r="C97" s="4">
        <v>4205</v>
      </c>
      <c r="D97" s="4">
        <v>4554</v>
      </c>
      <c r="E97" s="4">
        <v>4939</v>
      </c>
      <c r="F97" s="4">
        <v>5325</v>
      </c>
      <c r="G97" s="4">
        <v>5607</v>
      </c>
      <c r="H97" s="4">
        <v>6014</v>
      </c>
      <c r="I97" s="4">
        <v>6398</v>
      </c>
      <c r="J97" s="4">
        <v>7120</v>
      </c>
      <c r="K97" s="4">
        <v>7996</v>
      </c>
      <c r="L97" s="4">
        <v>8654</v>
      </c>
      <c r="M97" s="4">
        <v>8587</v>
      </c>
      <c r="N97" s="4">
        <v>8518</v>
      </c>
      <c r="O97" s="4">
        <v>8543</v>
      </c>
      <c r="P97" s="4">
        <v>8322</v>
      </c>
      <c r="Q97" s="4">
        <v>8501</v>
      </c>
      <c r="R97" s="4">
        <v>8737</v>
      </c>
      <c r="S97" s="4">
        <v>8917</v>
      </c>
      <c r="T97" s="4">
        <v>9123</v>
      </c>
      <c r="U97" s="4">
        <v>9267</v>
      </c>
      <c r="V97" s="4">
        <v>9722</v>
      </c>
      <c r="W97" s="4">
        <v>10000</v>
      </c>
      <c r="X97" s="4"/>
      <c r="Y97" s="4"/>
    </row>
    <row r="98" spans="2:28" x14ac:dyDescent="0.2">
      <c r="B98" t="s">
        <v>23</v>
      </c>
      <c r="C98" s="4">
        <v>55799</v>
      </c>
      <c r="D98" s="4">
        <v>60139</v>
      </c>
      <c r="E98" s="4">
        <v>73854</v>
      </c>
      <c r="F98" s="4">
        <v>83964</v>
      </c>
      <c r="G98" s="4">
        <v>93105</v>
      </c>
      <c r="H98" s="4">
        <v>102507</v>
      </c>
      <c r="I98" s="4">
        <v>111557</v>
      </c>
      <c r="J98" s="4">
        <v>122222</v>
      </c>
      <c r="K98" s="4">
        <v>135551</v>
      </c>
      <c r="L98" s="4">
        <v>146101</v>
      </c>
      <c r="M98" s="4">
        <v>144428</v>
      </c>
      <c r="N98" s="4">
        <v>142414</v>
      </c>
      <c r="O98" s="4">
        <v>132115</v>
      </c>
      <c r="P98" s="4">
        <v>128210</v>
      </c>
      <c r="Q98" s="4">
        <v>128991</v>
      </c>
      <c r="R98" s="4">
        <v>133700</v>
      </c>
      <c r="S98" s="4">
        <v>136430</v>
      </c>
      <c r="T98" s="4">
        <v>140277</v>
      </c>
      <c r="U98" s="4">
        <v>144928</v>
      </c>
      <c r="V98" s="4">
        <v>152534</v>
      </c>
      <c r="W98" s="4">
        <v>163047</v>
      </c>
      <c r="X98" s="4"/>
      <c r="Y98" s="4"/>
    </row>
    <row r="99" spans="2:28" x14ac:dyDescent="0.2">
      <c r="B99" t="s">
        <v>28</v>
      </c>
      <c r="C99" s="4">
        <f>SUM(C81:C97)-C98</f>
        <v>0</v>
      </c>
      <c r="D99" s="4">
        <f t="shared" ref="D99:W99" si="15">SUM(D81:D97)-D98</f>
        <v>0</v>
      </c>
      <c r="E99" s="4">
        <f t="shared" si="15"/>
        <v>0</v>
      </c>
      <c r="F99" s="4">
        <f t="shared" si="15"/>
        <v>0</v>
      </c>
      <c r="G99" s="4">
        <f t="shared" si="15"/>
        <v>0</v>
      </c>
      <c r="H99" s="4">
        <f t="shared" si="15"/>
        <v>0</v>
      </c>
      <c r="I99" s="4">
        <f t="shared" si="15"/>
        <v>0</v>
      </c>
      <c r="J99" s="4">
        <f t="shared" si="15"/>
        <v>0</v>
      </c>
      <c r="K99" s="4">
        <f t="shared" si="15"/>
        <v>0</v>
      </c>
      <c r="L99" s="4">
        <f t="shared" si="15"/>
        <v>0</v>
      </c>
      <c r="M99" s="4">
        <f t="shared" si="15"/>
        <v>0</v>
      </c>
      <c r="N99" s="4">
        <f t="shared" si="15"/>
        <v>0</v>
      </c>
      <c r="O99" s="4">
        <f t="shared" si="15"/>
        <v>0</v>
      </c>
      <c r="P99" s="4">
        <f t="shared" si="15"/>
        <v>0</v>
      </c>
      <c r="Q99" s="4">
        <f t="shared" si="15"/>
        <v>0</v>
      </c>
      <c r="R99" s="4">
        <f t="shared" si="15"/>
        <v>0</v>
      </c>
      <c r="S99" s="4">
        <f t="shared" si="15"/>
        <v>0</v>
      </c>
      <c r="T99" s="4">
        <f t="shared" si="15"/>
        <v>0</v>
      </c>
      <c r="U99" s="4">
        <f t="shared" si="15"/>
        <v>0</v>
      </c>
      <c r="V99" s="4">
        <f t="shared" si="15"/>
        <v>0</v>
      </c>
      <c r="W99" s="4">
        <f t="shared" si="15"/>
        <v>0</v>
      </c>
      <c r="Y99" s="4"/>
      <c r="Z99" s="4"/>
      <c r="AA99" s="4"/>
      <c r="AB99" s="4"/>
    </row>
    <row r="101" spans="2:28" x14ac:dyDescent="0.2">
      <c r="B101" s="15" t="s">
        <v>58</v>
      </c>
    </row>
    <row r="102" spans="2:28" x14ac:dyDescent="0.2">
      <c r="B102" s="15"/>
    </row>
    <row r="103" spans="2:28" x14ac:dyDescent="0.2">
      <c r="B103" t="s">
        <v>16</v>
      </c>
    </row>
    <row r="104" spans="2:28" s="17" customFormat="1" x14ac:dyDescent="0.2">
      <c r="C104" s="17" t="s">
        <v>59</v>
      </c>
      <c r="D104" s="17" t="s">
        <v>59</v>
      </c>
      <c r="E104" s="17" t="s">
        <v>59</v>
      </c>
      <c r="F104" s="17" t="s">
        <v>59</v>
      </c>
      <c r="G104" s="17" t="s">
        <v>59</v>
      </c>
      <c r="H104" s="17" t="s">
        <v>59</v>
      </c>
      <c r="I104" s="17" t="s">
        <v>59</v>
      </c>
      <c r="J104" s="17" t="s">
        <v>59</v>
      </c>
      <c r="K104" s="17" t="s">
        <v>59</v>
      </c>
      <c r="L104" s="17" t="s">
        <v>59</v>
      </c>
      <c r="M104" s="17" t="s">
        <v>59</v>
      </c>
      <c r="N104" s="17" t="s">
        <v>59</v>
      </c>
      <c r="O104" s="17" t="s">
        <v>59</v>
      </c>
      <c r="P104" s="17" t="s">
        <v>59</v>
      </c>
      <c r="Q104" s="17" t="s">
        <v>59</v>
      </c>
      <c r="R104" s="17" t="s">
        <v>59</v>
      </c>
      <c r="S104" s="17" t="s">
        <v>59</v>
      </c>
      <c r="T104" s="17" t="s">
        <v>59</v>
      </c>
      <c r="U104" s="17" t="s">
        <v>59</v>
      </c>
      <c r="V104" s="17" t="s">
        <v>59</v>
      </c>
      <c r="W104" s="17" t="s">
        <v>59</v>
      </c>
    </row>
    <row r="105" spans="2:28" x14ac:dyDescent="0.2">
      <c r="B105" s="3"/>
      <c r="C105" s="3">
        <v>2000</v>
      </c>
      <c r="D105" s="3">
        <f>C105+1</f>
        <v>2001</v>
      </c>
      <c r="E105" s="3">
        <f t="shared" ref="E105:W105" si="16">D105+1</f>
        <v>2002</v>
      </c>
      <c r="F105" s="3">
        <f t="shared" si="16"/>
        <v>2003</v>
      </c>
      <c r="G105" s="3">
        <f t="shared" si="16"/>
        <v>2004</v>
      </c>
      <c r="H105" s="3">
        <f t="shared" si="16"/>
        <v>2005</v>
      </c>
      <c r="I105" s="3">
        <f t="shared" si="16"/>
        <v>2006</v>
      </c>
      <c r="J105" s="3">
        <f t="shared" si="16"/>
        <v>2007</v>
      </c>
      <c r="K105" s="3">
        <f t="shared" si="16"/>
        <v>2008</v>
      </c>
      <c r="L105" s="3">
        <f t="shared" si="16"/>
        <v>2009</v>
      </c>
      <c r="M105" s="3">
        <f t="shared" si="16"/>
        <v>2010</v>
      </c>
      <c r="N105" s="3">
        <f t="shared" si="16"/>
        <v>2011</v>
      </c>
      <c r="O105" s="3">
        <f t="shared" si="16"/>
        <v>2012</v>
      </c>
      <c r="P105" s="3">
        <f t="shared" si="16"/>
        <v>2013</v>
      </c>
      <c r="Q105" s="3">
        <f t="shared" si="16"/>
        <v>2014</v>
      </c>
      <c r="R105" s="3">
        <f t="shared" si="16"/>
        <v>2015</v>
      </c>
      <c r="S105" s="3">
        <f t="shared" si="16"/>
        <v>2016</v>
      </c>
      <c r="T105" s="3">
        <f t="shared" si="16"/>
        <v>2017</v>
      </c>
      <c r="U105" s="3">
        <f t="shared" si="16"/>
        <v>2018</v>
      </c>
      <c r="V105" s="3">
        <f t="shared" si="16"/>
        <v>2019</v>
      </c>
      <c r="W105" s="3">
        <f t="shared" si="16"/>
        <v>2020</v>
      </c>
      <c r="X105" s="3"/>
      <c r="Y105" s="3"/>
      <c r="Z105" s="3"/>
    </row>
    <row r="106" spans="2:28" x14ac:dyDescent="0.2">
      <c r="B106" t="s">
        <v>0</v>
      </c>
      <c r="C106" s="4">
        <v>6942</v>
      </c>
      <c r="D106" s="4">
        <v>7412</v>
      </c>
      <c r="E106" s="4">
        <v>7848</v>
      </c>
      <c r="F106" s="4">
        <v>8491</v>
      </c>
      <c r="G106" s="4">
        <v>9204</v>
      </c>
      <c r="H106" s="4">
        <v>9785</v>
      </c>
      <c r="I106" s="4">
        <v>10650</v>
      </c>
      <c r="J106" s="4">
        <v>11646</v>
      </c>
      <c r="K106" s="4">
        <v>12841</v>
      </c>
      <c r="L106" s="4">
        <v>13619</v>
      </c>
      <c r="M106" s="4">
        <v>13262</v>
      </c>
      <c r="N106" s="4">
        <v>13289</v>
      </c>
      <c r="O106" s="4">
        <v>12283</v>
      </c>
      <c r="P106" s="4">
        <v>11949</v>
      </c>
      <c r="Q106" s="4">
        <v>12002</v>
      </c>
      <c r="R106" s="4">
        <v>12507</v>
      </c>
      <c r="S106" s="4">
        <v>13144</v>
      </c>
      <c r="T106" s="4">
        <v>13247</v>
      </c>
      <c r="U106" s="4">
        <v>13813</v>
      </c>
      <c r="V106" s="4">
        <v>14418</v>
      </c>
      <c r="W106" s="4">
        <v>15273</v>
      </c>
      <c r="X106" s="4"/>
    </row>
    <row r="107" spans="2:28" x14ac:dyDescent="0.2">
      <c r="B107" t="s">
        <v>1</v>
      </c>
      <c r="C107" s="4">
        <v>769</v>
      </c>
      <c r="D107" s="4">
        <v>855</v>
      </c>
      <c r="E107" s="4">
        <v>1300</v>
      </c>
      <c r="F107" s="4">
        <v>1518</v>
      </c>
      <c r="G107" s="4">
        <v>1617</v>
      </c>
      <c r="H107" s="4">
        <v>1743</v>
      </c>
      <c r="I107" s="4">
        <v>1890</v>
      </c>
      <c r="J107" s="4">
        <v>2042</v>
      </c>
      <c r="K107" s="4">
        <v>2298</v>
      </c>
      <c r="L107" s="4">
        <v>2477</v>
      </c>
      <c r="M107" s="4">
        <v>2464</v>
      </c>
      <c r="N107" s="4">
        <v>2420</v>
      </c>
      <c r="O107" s="4">
        <v>2270</v>
      </c>
      <c r="P107" s="4">
        <v>2255</v>
      </c>
      <c r="Q107" s="4">
        <v>2265</v>
      </c>
      <c r="R107" s="4">
        <v>2341</v>
      </c>
      <c r="S107" s="4">
        <v>2420</v>
      </c>
      <c r="T107" s="4">
        <v>2498</v>
      </c>
      <c r="U107" s="4">
        <v>2586</v>
      </c>
      <c r="V107" s="4">
        <v>2675</v>
      </c>
      <c r="W107" s="4">
        <v>2795</v>
      </c>
      <c r="X107" s="4"/>
    </row>
    <row r="108" spans="2:28" x14ac:dyDescent="0.2">
      <c r="B108" t="s">
        <v>2</v>
      </c>
      <c r="C108" s="4">
        <v>464</v>
      </c>
      <c r="D108" s="4">
        <v>698</v>
      </c>
      <c r="E108" s="4">
        <v>1008</v>
      </c>
      <c r="F108" s="4">
        <v>1270</v>
      </c>
      <c r="G108" s="4">
        <v>1333</v>
      </c>
      <c r="H108" s="4">
        <v>1409</v>
      </c>
      <c r="I108" s="4">
        <v>1514</v>
      </c>
      <c r="J108" s="4">
        <v>1670</v>
      </c>
      <c r="K108" s="4">
        <v>1838</v>
      </c>
      <c r="L108" s="4">
        <v>1952</v>
      </c>
      <c r="M108" s="4">
        <v>1891</v>
      </c>
      <c r="N108" s="4">
        <v>1849</v>
      </c>
      <c r="O108" s="4">
        <v>1730</v>
      </c>
      <c r="P108" s="4">
        <v>1757</v>
      </c>
      <c r="Q108" s="4">
        <v>1770</v>
      </c>
      <c r="R108" s="4">
        <v>1812</v>
      </c>
      <c r="S108" s="4">
        <v>1836</v>
      </c>
      <c r="T108" s="4">
        <v>1876</v>
      </c>
      <c r="U108" s="4">
        <v>1922</v>
      </c>
      <c r="V108" s="4">
        <v>2023</v>
      </c>
      <c r="W108" s="4">
        <v>2136</v>
      </c>
      <c r="X108" s="4"/>
    </row>
    <row r="109" spans="2:28" x14ac:dyDescent="0.2">
      <c r="B109" t="s">
        <v>3</v>
      </c>
      <c r="C109" s="4">
        <v>452</v>
      </c>
      <c r="D109" s="4">
        <v>501</v>
      </c>
      <c r="E109" s="4">
        <v>698</v>
      </c>
      <c r="F109" s="4">
        <v>957</v>
      </c>
      <c r="G109" s="4">
        <v>1062</v>
      </c>
      <c r="H109" s="4">
        <v>1140</v>
      </c>
      <c r="I109" s="4">
        <v>1237</v>
      </c>
      <c r="J109" s="4">
        <v>1400</v>
      </c>
      <c r="K109" s="4">
        <v>1555</v>
      </c>
      <c r="L109" s="4">
        <v>1660</v>
      </c>
      <c r="M109" s="4">
        <v>1632</v>
      </c>
      <c r="N109" s="4">
        <v>1585</v>
      </c>
      <c r="O109" s="4">
        <v>1462</v>
      </c>
      <c r="P109" s="4">
        <v>1473</v>
      </c>
      <c r="Q109" s="4">
        <v>1493</v>
      </c>
      <c r="R109" s="4">
        <v>1579</v>
      </c>
      <c r="S109" s="4">
        <v>1644</v>
      </c>
      <c r="T109" s="4">
        <v>1708</v>
      </c>
      <c r="U109" s="4">
        <v>1821</v>
      </c>
      <c r="V109" s="4">
        <v>1929</v>
      </c>
      <c r="W109" s="4">
        <v>2024</v>
      </c>
      <c r="X109" s="4"/>
    </row>
    <row r="110" spans="2:28" x14ac:dyDescent="0.2">
      <c r="B110" t="s">
        <v>4</v>
      </c>
      <c r="C110" s="4">
        <v>1850</v>
      </c>
      <c r="D110" s="4">
        <v>1999</v>
      </c>
      <c r="E110" s="4">
        <v>2103</v>
      </c>
      <c r="F110" s="4">
        <v>2279</v>
      </c>
      <c r="G110" s="4">
        <v>2430</v>
      </c>
      <c r="H110" s="4">
        <v>2554</v>
      </c>
      <c r="I110" s="4">
        <v>2735</v>
      </c>
      <c r="J110" s="4">
        <v>2955</v>
      </c>
      <c r="K110" s="4">
        <v>3309</v>
      </c>
      <c r="L110" s="4">
        <v>3456</v>
      </c>
      <c r="M110" s="4">
        <v>3327</v>
      </c>
      <c r="N110" s="4">
        <v>3164</v>
      </c>
      <c r="O110" s="4">
        <v>2974</v>
      </c>
      <c r="P110" s="4">
        <v>3040</v>
      </c>
      <c r="Q110" s="4">
        <v>3115</v>
      </c>
      <c r="R110" s="4">
        <v>3158</v>
      </c>
      <c r="S110" s="4">
        <v>3282</v>
      </c>
      <c r="T110" s="4">
        <v>3303</v>
      </c>
      <c r="U110" s="4">
        <v>3472</v>
      </c>
      <c r="V110" s="4">
        <v>3747</v>
      </c>
      <c r="W110" s="4">
        <v>4063</v>
      </c>
      <c r="X110" s="4"/>
    </row>
    <row r="111" spans="2:28" x14ac:dyDescent="0.2">
      <c r="B111" t="s">
        <v>5</v>
      </c>
      <c r="C111" s="4">
        <v>343</v>
      </c>
      <c r="D111" s="4">
        <v>361</v>
      </c>
      <c r="E111" s="4">
        <v>494</v>
      </c>
      <c r="F111" s="4">
        <v>645</v>
      </c>
      <c r="G111" s="4">
        <v>692</v>
      </c>
      <c r="H111" s="4">
        <v>753</v>
      </c>
      <c r="I111" s="4">
        <v>821</v>
      </c>
      <c r="J111" s="4">
        <v>913</v>
      </c>
      <c r="K111" s="4">
        <v>1020</v>
      </c>
      <c r="L111" s="4">
        <v>1070</v>
      </c>
      <c r="M111" s="4">
        <v>1047</v>
      </c>
      <c r="N111" s="4">
        <v>1027</v>
      </c>
      <c r="O111" s="4">
        <v>959</v>
      </c>
      <c r="P111" s="4">
        <v>982</v>
      </c>
      <c r="Q111" s="4">
        <v>1000</v>
      </c>
      <c r="R111" s="4">
        <v>1030</v>
      </c>
      <c r="S111" s="4">
        <v>1059</v>
      </c>
      <c r="T111" s="4">
        <v>1065</v>
      </c>
      <c r="U111" s="4">
        <v>1107</v>
      </c>
      <c r="V111" s="4">
        <v>1174</v>
      </c>
      <c r="W111" s="4">
        <v>1241</v>
      </c>
      <c r="X111" s="4"/>
    </row>
    <row r="112" spans="2:28" x14ac:dyDescent="0.2">
      <c r="B112" t="s">
        <v>6</v>
      </c>
      <c r="C112" s="4">
        <v>1109</v>
      </c>
      <c r="D112" s="4">
        <v>1221</v>
      </c>
      <c r="E112" s="4">
        <v>1612</v>
      </c>
      <c r="F112" s="4">
        <v>2147</v>
      </c>
      <c r="G112" s="4">
        <v>2329</v>
      </c>
      <c r="H112" s="4">
        <v>2523</v>
      </c>
      <c r="I112" s="4">
        <v>2800</v>
      </c>
      <c r="J112" s="4">
        <v>3144</v>
      </c>
      <c r="K112" s="4">
        <v>3616</v>
      </c>
      <c r="L112" s="4">
        <v>3988</v>
      </c>
      <c r="M112" s="4">
        <v>4018</v>
      </c>
      <c r="N112" s="4">
        <v>3905</v>
      </c>
      <c r="O112" s="4">
        <v>3329</v>
      </c>
      <c r="P112" s="4">
        <v>3181</v>
      </c>
      <c r="Q112" s="4">
        <v>3187</v>
      </c>
      <c r="R112" s="4">
        <v>3295</v>
      </c>
      <c r="S112" s="4">
        <v>3379</v>
      </c>
      <c r="T112" s="4">
        <v>3521</v>
      </c>
      <c r="U112" s="4">
        <v>3644</v>
      </c>
      <c r="V112" s="4">
        <v>3827</v>
      </c>
      <c r="W112" s="4">
        <v>4036</v>
      </c>
      <c r="X112" s="4"/>
    </row>
    <row r="113" spans="2:24" x14ac:dyDescent="0.2">
      <c r="B113" t="s">
        <v>7</v>
      </c>
      <c r="C113" s="4">
        <v>1763</v>
      </c>
      <c r="D113" s="4">
        <v>1861</v>
      </c>
      <c r="E113" s="4">
        <v>2441</v>
      </c>
      <c r="F113" s="4">
        <v>3053</v>
      </c>
      <c r="G113" s="4">
        <v>3248</v>
      </c>
      <c r="H113" s="4">
        <v>3526</v>
      </c>
      <c r="I113" s="4">
        <v>3685</v>
      </c>
      <c r="J113" s="4">
        <v>4022</v>
      </c>
      <c r="K113" s="4">
        <v>4327</v>
      </c>
      <c r="L113" s="4">
        <v>4491</v>
      </c>
      <c r="M113" s="4">
        <v>4441</v>
      </c>
      <c r="N113" s="4">
        <v>4381</v>
      </c>
      <c r="O113" s="4">
        <v>4114</v>
      </c>
      <c r="P113" s="4">
        <v>4127</v>
      </c>
      <c r="Q113" s="4">
        <v>4068</v>
      </c>
      <c r="R113" s="4">
        <v>4228</v>
      </c>
      <c r="S113" s="4">
        <v>4244</v>
      </c>
      <c r="T113" s="4">
        <v>4391</v>
      </c>
      <c r="U113" s="4">
        <v>4414</v>
      </c>
      <c r="V113" s="4">
        <v>4554</v>
      </c>
      <c r="W113" s="4">
        <v>4940</v>
      </c>
      <c r="X113" s="4"/>
    </row>
    <row r="114" spans="2:24" x14ac:dyDescent="0.2">
      <c r="B114" t="s">
        <v>8</v>
      </c>
      <c r="C114" s="4">
        <v>4552</v>
      </c>
      <c r="D114" s="4">
        <v>4791</v>
      </c>
      <c r="E114" s="4">
        <v>5113</v>
      </c>
      <c r="F114" s="4">
        <v>6023</v>
      </c>
      <c r="G114" s="4">
        <v>6565</v>
      </c>
      <c r="H114" s="4">
        <v>7226</v>
      </c>
      <c r="I114" s="4">
        <v>7987</v>
      </c>
      <c r="J114" s="4">
        <v>9282</v>
      </c>
      <c r="K114" s="4">
        <v>10746</v>
      </c>
      <c r="L114" s="4">
        <v>11741</v>
      </c>
      <c r="M114" s="4">
        <v>11771</v>
      </c>
      <c r="N114" s="4">
        <v>11344</v>
      </c>
      <c r="O114" s="4">
        <v>10496</v>
      </c>
      <c r="P114" s="4">
        <v>10234</v>
      </c>
      <c r="Q114" s="4">
        <v>10350</v>
      </c>
      <c r="R114" s="4">
        <v>11130</v>
      </c>
      <c r="S114" s="4">
        <v>11365</v>
      </c>
      <c r="T114" s="4">
        <v>11753</v>
      </c>
      <c r="U114" s="4">
        <v>12222</v>
      </c>
      <c r="V114" s="4">
        <v>12987</v>
      </c>
      <c r="W114" s="4">
        <v>14046</v>
      </c>
      <c r="X114" s="4"/>
    </row>
    <row r="115" spans="2:24" x14ac:dyDescent="0.2">
      <c r="B115" t="s">
        <v>9</v>
      </c>
      <c r="C115" s="4">
        <v>690</v>
      </c>
      <c r="D115" s="4">
        <v>851</v>
      </c>
      <c r="E115" s="4">
        <v>1216</v>
      </c>
      <c r="F115" s="4">
        <v>1419</v>
      </c>
      <c r="G115" s="4">
        <v>1493</v>
      </c>
      <c r="H115" s="4">
        <v>1589</v>
      </c>
      <c r="I115" s="4">
        <v>1734</v>
      </c>
      <c r="J115" s="4">
        <v>1899</v>
      </c>
      <c r="K115" s="4">
        <v>2073</v>
      </c>
      <c r="L115" s="4">
        <v>2211</v>
      </c>
      <c r="M115" s="4">
        <v>2200</v>
      </c>
      <c r="N115" s="4">
        <v>2156</v>
      </c>
      <c r="O115" s="4">
        <v>1990</v>
      </c>
      <c r="P115" s="4">
        <v>2061</v>
      </c>
      <c r="Q115" s="4">
        <v>2100</v>
      </c>
      <c r="R115" s="4">
        <v>2173</v>
      </c>
      <c r="S115" s="4">
        <v>2234</v>
      </c>
      <c r="T115" s="4">
        <v>2226</v>
      </c>
      <c r="U115" s="4">
        <v>2284</v>
      </c>
      <c r="V115" s="4">
        <v>2395</v>
      </c>
      <c r="W115" s="4">
        <v>2437</v>
      </c>
      <c r="X115" s="4"/>
    </row>
    <row r="116" spans="2:24" x14ac:dyDescent="0.2">
      <c r="B116" t="s">
        <v>10</v>
      </c>
      <c r="C116" s="4">
        <v>2608</v>
      </c>
      <c r="D116" s="4">
        <v>2772</v>
      </c>
      <c r="E116" s="4">
        <v>2945</v>
      </c>
      <c r="F116" s="4">
        <v>3064</v>
      </c>
      <c r="G116" s="4">
        <v>3229</v>
      </c>
      <c r="H116" s="4">
        <v>3423</v>
      </c>
      <c r="I116" s="4">
        <v>3680</v>
      </c>
      <c r="J116" s="4">
        <v>4019</v>
      </c>
      <c r="K116" s="4">
        <v>4416</v>
      </c>
      <c r="L116" s="4">
        <v>4750</v>
      </c>
      <c r="M116" s="4">
        <v>4662</v>
      </c>
      <c r="N116" s="4">
        <v>4550</v>
      </c>
      <c r="O116" s="4">
        <v>4212</v>
      </c>
      <c r="P116" s="4">
        <v>4224</v>
      </c>
      <c r="Q116" s="4">
        <v>4216</v>
      </c>
      <c r="R116" s="4">
        <v>4334</v>
      </c>
      <c r="S116" s="4">
        <v>4447</v>
      </c>
      <c r="T116" s="4">
        <v>4523</v>
      </c>
      <c r="U116" s="4">
        <v>4640</v>
      </c>
      <c r="V116" s="4">
        <v>4875</v>
      </c>
      <c r="W116" s="4">
        <v>5110</v>
      </c>
      <c r="X116" s="4"/>
    </row>
    <row r="117" spans="2:24" x14ac:dyDescent="0.2">
      <c r="B117" t="s">
        <v>21</v>
      </c>
      <c r="C117" s="4">
        <v>3102</v>
      </c>
      <c r="D117" s="4">
        <v>3380</v>
      </c>
      <c r="E117" s="4">
        <v>5078</v>
      </c>
      <c r="F117" s="4">
        <v>5780</v>
      </c>
      <c r="G117" s="4">
        <v>6336</v>
      </c>
      <c r="H117" s="4">
        <v>6871</v>
      </c>
      <c r="I117" s="4">
        <v>7342</v>
      </c>
      <c r="J117" s="4">
        <v>8074</v>
      </c>
      <c r="K117" s="4">
        <v>8685</v>
      </c>
      <c r="L117" s="4">
        <v>9038</v>
      </c>
      <c r="M117" s="4">
        <v>8871</v>
      </c>
      <c r="N117" s="4">
        <v>8563</v>
      </c>
      <c r="O117" s="4">
        <v>8002</v>
      </c>
      <c r="P117" s="4">
        <v>7968</v>
      </c>
      <c r="Q117" s="4">
        <v>7945</v>
      </c>
      <c r="R117" s="4">
        <v>8205</v>
      </c>
      <c r="S117" s="4">
        <v>8282</v>
      </c>
      <c r="T117" s="4">
        <v>8497</v>
      </c>
      <c r="U117" s="4">
        <v>8746</v>
      </c>
      <c r="V117" s="4">
        <v>9251</v>
      </c>
      <c r="W117" s="4">
        <v>9834</v>
      </c>
      <c r="X117" s="4"/>
    </row>
    <row r="118" spans="2:24" x14ac:dyDescent="0.2">
      <c r="B118" t="s">
        <v>24</v>
      </c>
      <c r="C118" s="4">
        <v>782</v>
      </c>
      <c r="D118" s="4">
        <v>835</v>
      </c>
      <c r="E118" s="4">
        <v>1273</v>
      </c>
      <c r="F118" s="4">
        <v>1405</v>
      </c>
      <c r="G118" s="4">
        <v>1505</v>
      </c>
      <c r="H118" s="4">
        <v>1631</v>
      </c>
      <c r="I118" s="4">
        <v>1812</v>
      </c>
      <c r="J118" s="4">
        <v>2033</v>
      </c>
      <c r="K118" s="4">
        <v>2391</v>
      </c>
      <c r="L118" s="4">
        <v>2613</v>
      </c>
      <c r="M118" s="4">
        <v>2605</v>
      </c>
      <c r="N118" s="4">
        <v>2559</v>
      </c>
      <c r="O118" s="4">
        <v>2381</v>
      </c>
      <c r="P118" s="4">
        <v>2323</v>
      </c>
      <c r="Q118" s="4">
        <v>2324</v>
      </c>
      <c r="R118" s="4">
        <v>2414</v>
      </c>
      <c r="S118" s="4">
        <v>2490</v>
      </c>
      <c r="T118" s="4">
        <v>2564</v>
      </c>
      <c r="U118" s="4">
        <v>2621</v>
      </c>
      <c r="V118" s="4">
        <v>2794</v>
      </c>
      <c r="W118" s="4">
        <v>2957</v>
      </c>
      <c r="X118" s="4"/>
    </row>
    <row r="119" spans="2:24" x14ac:dyDescent="0.2">
      <c r="B119" t="s">
        <v>20</v>
      </c>
      <c r="C119" s="4">
        <v>694</v>
      </c>
      <c r="D119" s="4">
        <v>756</v>
      </c>
      <c r="E119" s="4">
        <v>783</v>
      </c>
      <c r="F119" s="4">
        <v>850</v>
      </c>
      <c r="G119" s="4">
        <v>912</v>
      </c>
      <c r="H119" s="4">
        <v>970</v>
      </c>
      <c r="I119" s="4">
        <v>1020</v>
      </c>
      <c r="J119" s="4">
        <v>1073</v>
      </c>
      <c r="K119" s="4">
        <v>1215</v>
      </c>
      <c r="L119" s="4">
        <v>1293</v>
      </c>
      <c r="M119" s="4">
        <v>1288</v>
      </c>
      <c r="N119" s="4">
        <v>1296</v>
      </c>
      <c r="O119" s="4">
        <v>1203</v>
      </c>
      <c r="P119" s="4">
        <v>1220</v>
      </c>
      <c r="Q119" s="4">
        <v>1227</v>
      </c>
      <c r="R119" s="4">
        <v>1253</v>
      </c>
      <c r="S119" s="4">
        <v>1280</v>
      </c>
      <c r="T119" s="4">
        <v>1347</v>
      </c>
      <c r="U119" s="4">
        <v>1366</v>
      </c>
      <c r="V119" s="4">
        <v>1531</v>
      </c>
      <c r="W119" s="4">
        <v>1606</v>
      </c>
      <c r="X119" s="4"/>
    </row>
    <row r="120" spans="2:24" x14ac:dyDescent="0.2">
      <c r="B120" t="s">
        <v>11</v>
      </c>
      <c r="C120" s="4">
        <v>185</v>
      </c>
      <c r="D120" s="4">
        <v>200</v>
      </c>
      <c r="E120" s="4">
        <v>294</v>
      </c>
      <c r="F120" s="4">
        <v>346</v>
      </c>
      <c r="G120" s="4">
        <v>376</v>
      </c>
      <c r="H120" s="4">
        <v>396</v>
      </c>
      <c r="I120" s="4">
        <v>433</v>
      </c>
      <c r="J120" s="4">
        <v>491</v>
      </c>
      <c r="K120" s="4">
        <v>539</v>
      </c>
      <c r="L120" s="4">
        <v>558</v>
      </c>
      <c r="M120" s="4">
        <v>545</v>
      </c>
      <c r="N120" s="4">
        <v>538</v>
      </c>
      <c r="O120" s="4">
        <v>503</v>
      </c>
      <c r="P120" s="4">
        <v>508</v>
      </c>
      <c r="Q120" s="4">
        <v>518</v>
      </c>
      <c r="R120" s="4">
        <v>527</v>
      </c>
      <c r="S120" s="4">
        <v>544</v>
      </c>
      <c r="T120" s="4">
        <v>553</v>
      </c>
      <c r="U120" s="4">
        <v>568</v>
      </c>
      <c r="V120" s="4">
        <v>597</v>
      </c>
      <c r="W120" s="4">
        <v>636</v>
      </c>
      <c r="X120" s="4"/>
    </row>
    <row r="121" spans="2:24" x14ac:dyDescent="0.2">
      <c r="B121" t="s">
        <v>22</v>
      </c>
      <c r="C121" s="4">
        <v>3556</v>
      </c>
      <c r="D121" s="4">
        <v>3812</v>
      </c>
      <c r="E121" s="4">
        <v>4116</v>
      </c>
      <c r="F121" s="4">
        <v>4461</v>
      </c>
      <c r="G121" s="4">
        <v>4842</v>
      </c>
      <c r="H121" s="4">
        <v>5132</v>
      </c>
      <c r="I121" s="4">
        <v>5477</v>
      </c>
      <c r="J121" s="4">
        <v>5938</v>
      </c>
      <c r="K121" s="4">
        <v>6539</v>
      </c>
      <c r="L121" s="4">
        <v>7054</v>
      </c>
      <c r="M121" s="4">
        <v>7010</v>
      </c>
      <c r="N121" s="4">
        <v>6870</v>
      </c>
      <c r="O121" s="4">
        <v>6205</v>
      </c>
      <c r="P121" s="4">
        <v>6243</v>
      </c>
      <c r="Q121" s="4">
        <v>6416</v>
      </c>
      <c r="R121" s="4">
        <v>6721</v>
      </c>
      <c r="S121" s="4">
        <v>6927</v>
      </c>
      <c r="T121" s="4">
        <v>6919</v>
      </c>
      <c r="U121" s="4">
        <v>7403</v>
      </c>
      <c r="V121" s="4">
        <v>7794</v>
      </c>
      <c r="W121" s="4">
        <v>8382</v>
      </c>
      <c r="X121" s="4"/>
    </row>
    <row r="122" spans="2:24" x14ac:dyDescent="0.2">
      <c r="B122" t="s">
        <v>12</v>
      </c>
      <c r="C122" s="4">
        <v>2413</v>
      </c>
      <c r="D122" s="4">
        <v>2592</v>
      </c>
      <c r="E122" s="4">
        <v>2718</v>
      </c>
      <c r="F122" s="4">
        <v>2851</v>
      </c>
      <c r="G122" s="4">
        <v>2975</v>
      </c>
      <c r="H122" s="4">
        <v>3201</v>
      </c>
      <c r="I122" s="4">
        <v>3399</v>
      </c>
      <c r="J122" s="4">
        <v>3774</v>
      </c>
      <c r="K122" s="4">
        <v>4195</v>
      </c>
      <c r="L122" s="4">
        <v>4462</v>
      </c>
      <c r="M122" s="4">
        <v>4525</v>
      </c>
      <c r="N122" s="4">
        <v>4546</v>
      </c>
      <c r="O122" s="4">
        <v>4328</v>
      </c>
      <c r="P122" s="4">
        <v>4452</v>
      </c>
      <c r="Q122" s="4">
        <v>4512</v>
      </c>
      <c r="R122" s="4">
        <v>4638</v>
      </c>
      <c r="S122" s="4">
        <v>4740</v>
      </c>
      <c r="T122" s="4">
        <v>4862</v>
      </c>
      <c r="U122" s="4">
        <v>4945</v>
      </c>
      <c r="V122" s="4">
        <v>5382</v>
      </c>
      <c r="W122" s="4">
        <v>5494</v>
      </c>
      <c r="X122" s="4"/>
    </row>
    <row r="123" spans="2:24" x14ac:dyDescent="0.2">
      <c r="B123" t="s">
        <v>23</v>
      </c>
      <c r="C123" s="4">
        <v>32274</v>
      </c>
      <c r="D123" s="4">
        <v>34897</v>
      </c>
      <c r="E123" s="4">
        <v>41040</v>
      </c>
      <c r="F123" s="4">
        <v>46559</v>
      </c>
      <c r="G123" s="4">
        <v>50148</v>
      </c>
      <c r="H123" s="4">
        <v>53872</v>
      </c>
      <c r="I123" s="4">
        <v>58216</v>
      </c>
      <c r="J123" s="4">
        <v>64375</v>
      </c>
      <c r="K123" s="4">
        <v>71603</v>
      </c>
      <c r="L123" s="4">
        <v>76433</v>
      </c>
      <c r="M123" s="4">
        <v>75559</v>
      </c>
      <c r="N123" s="4">
        <v>74042</v>
      </c>
      <c r="O123" s="4">
        <v>68441</v>
      </c>
      <c r="P123" s="4">
        <v>67997</v>
      </c>
      <c r="Q123" s="4">
        <v>68508</v>
      </c>
      <c r="R123" s="4">
        <v>71345</v>
      </c>
      <c r="S123" s="4">
        <v>73317</v>
      </c>
      <c r="T123" s="4">
        <v>74853</v>
      </c>
      <c r="U123" s="4">
        <v>77574</v>
      </c>
      <c r="V123" s="4">
        <v>81953</v>
      </c>
      <c r="W123" s="4">
        <v>87010</v>
      </c>
      <c r="X123" s="4"/>
    </row>
    <row r="124" spans="2:24" x14ac:dyDescent="0.2">
      <c r="B124" t="s">
        <v>28</v>
      </c>
      <c r="C124" s="4">
        <f>SUM(C106:C122)-C123</f>
        <v>0</v>
      </c>
      <c r="D124" s="4">
        <f t="shared" ref="D124:W124" si="17">SUM(D106:D122)-D123</f>
        <v>0</v>
      </c>
      <c r="E124" s="4">
        <f t="shared" si="17"/>
        <v>0</v>
      </c>
      <c r="F124" s="4">
        <f t="shared" si="17"/>
        <v>0</v>
      </c>
      <c r="G124" s="4">
        <f t="shared" si="17"/>
        <v>0</v>
      </c>
      <c r="H124" s="4">
        <f t="shared" si="17"/>
        <v>0</v>
      </c>
      <c r="I124" s="4">
        <f t="shared" si="17"/>
        <v>0</v>
      </c>
      <c r="J124" s="4">
        <f t="shared" si="17"/>
        <v>0</v>
      </c>
      <c r="K124" s="4">
        <f t="shared" si="17"/>
        <v>0</v>
      </c>
      <c r="L124" s="4">
        <f t="shared" si="17"/>
        <v>0</v>
      </c>
      <c r="M124" s="4">
        <f t="shared" si="17"/>
        <v>0</v>
      </c>
      <c r="N124" s="4">
        <f t="shared" si="17"/>
        <v>0</v>
      </c>
      <c r="O124" s="4">
        <f t="shared" si="17"/>
        <v>0</v>
      </c>
      <c r="P124" s="4">
        <f t="shared" si="17"/>
        <v>0</v>
      </c>
      <c r="Q124" s="4">
        <f t="shared" si="17"/>
        <v>0</v>
      </c>
      <c r="R124" s="4">
        <f t="shared" si="17"/>
        <v>0</v>
      </c>
      <c r="S124" s="4">
        <f t="shared" si="17"/>
        <v>0</v>
      </c>
      <c r="T124" s="4">
        <f t="shared" si="17"/>
        <v>0</v>
      </c>
      <c r="U124" s="4">
        <f t="shared" si="17"/>
        <v>0</v>
      </c>
      <c r="V124" s="4">
        <f t="shared" si="17"/>
        <v>0</v>
      </c>
      <c r="W124" s="4">
        <f t="shared" si="17"/>
        <v>0</v>
      </c>
    </row>
    <row r="127" spans="2:24" x14ac:dyDescent="0.2">
      <c r="B127" t="s">
        <v>17</v>
      </c>
    </row>
    <row r="128" spans="2:24" s="17" customFormat="1" x14ac:dyDescent="0.2">
      <c r="C128" s="17" t="s">
        <v>59</v>
      </c>
      <c r="D128" s="17" t="s">
        <v>59</v>
      </c>
      <c r="E128" s="17" t="s">
        <v>59</v>
      </c>
      <c r="F128" s="17" t="s">
        <v>59</v>
      </c>
      <c r="G128" s="17" t="s">
        <v>59</v>
      </c>
      <c r="H128" s="17" t="s">
        <v>59</v>
      </c>
      <c r="I128" s="17" t="s">
        <v>59</v>
      </c>
      <c r="J128" s="17" t="s">
        <v>59</v>
      </c>
      <c r="K128" s="17" t="s">
        <v>59</v>
      </c>
      <c r="L128" s="17" t="s">
        <v>59</v>
      </c>
      <c r="M128" s="17" t="s">
        <v>59</v>
      </c>
      <c r="N128" s="17" t="s">
        <v>59</v>
      </c>
      <c r="O128" s="17" t="s">
        <v>59</v>
      </c>
      <c r="P128" s="17" t="s">
        <v>59</v>
      </c>
      <c r="Q128" s="17" t="s">
        <v>59</v>
      </c>
      <c r="R128" s="17" t="s">
        <v>59</v>
      </c>
      <c r="S128" s="17" t="s">
        <v>59</v>
      </c>
      <c r="T128" s="17" t="s">
        <v>59</v>
      </c>
      <c r="U128" s="17" t="s">
        <v>59</v>
      </c>
      <c r="V128" s="17" t="s">
        <v>59</v>
      </c>
      <c r="W128" s="17" t="s">
        <v>59</v>
      </c>
    </row>
    <row r="129" spans="2:26" x14ac:dyDescent="0.2">
      <c r="B129" s="3"/>
      <c r="C129" s="3">
        <v>2000</v>
      </c>
      <c r="D129" s="3">
        <f>C129+1</f>
        <v>2001</v>
      </c>
      <c r="E129" s="3">
        <f t="shared" ref="E129:W129" si="18">D129+1</f>
        <v>2002</v>
      </c>
      <c r="F129" s="3">
        <f t="shared" si="18"/>
        <v>2003</v>
      </c>
      <c r="G129" s="3">
        <f t="shared" si="18"/>
        <v>2004</v>
      </c>
      <c r="H129" s="3">
        <f t="shared" si="18"/>
        <v>2005</v>
      </c>
      <c r="I129" s="3">
        <f t="shared" si="18"/>
        <v>2006</v>
      </c>
      <c r="J129" s="3">
        <f t="shared" si="18"/>
        <v>2007</v>
      </c>
      <c r="K129" s="3">
        <f t="shared" si="18"/>
        <v>2008</v>
      </c>
      <c r="L129" s="3">
        <f t="shared" si="18"/>
        <v>2009</v>
      </c>
      <c r="M129" s="3">
        <f t="shared" si="18"/>
        <v>2010</v>
      </c>
      <c r="N129" s="3">
        <f t="shared" si="18"/>
        <v>2011</v>
      </c>
      <c r="O129" s="3">
        <f t="shared" si="18"/>
        <v>2012</v>
      </c>
      <c r="P129" s="3">
        <f t="shared" si="18"/>
        <v>2013</v>
      </c>
      <c r="Q129" s="3">
        <f t="shared" si="18"/>
        <v>2014</v>
      </c>
      <c r="R129" s="3">
        <f t="shared" si="18"/>
        <v>2015</v>
      </c>
      <c r="S129" s="3">
        <f t="shared" si="18"/>
        <v>2016</v>
      </c>
      <c r="T129" s="3">
        <f t="shared" si="18"/>
        <v>2017</v>
      </c>
      <c r="U129" s="3">
        <f t="shared" si="18"/>
        <v>2018</v>
      </c>
      <c r="V129" s="3">
        <f t="shared" si="18"/>
        <v>2019</v>
      </c>
      <c r="W129" s="3">
        <f t="shared" si="18"/>
        <v>2020</v>
      </c>
      <c r="X129" s="3"/>
      <c r="Y129" s="3"/>
      <c r="Z129" s="3"/>
    </row>
    <row r="130" spans="2:26" x14ac:dyDescent="0.2">
      <c r="B130" t="s">
        <v>0</v>
      </c>
      <c r="C130" s="4">
        <v>2019</v>
      </c>
      <c r="D130" s="4">
        <v>1990</v>
      </c>
      <c r="E130" s="4">
        <v>2174</v>
      </c>
      <c r="F130" s="4">
        <v>2364</v>
      </c>
      <c r="G130" s="4">
        <v>3264</v>
      </c>
      <c r="H130" s="4">
        <v>3365</v>
      </c>
      <c r="I130" s="4">
        <v>3793</v>
      </c>
      <c r="J130" s="4">
        <v>4115</v>
      </c>
      <c r="K130" s="4">
        <v>4562</v>
      </c>
      <c r="L130" s="4">
        <v>4520</v>
      </c>
      <c r="M130" s="4">
        <v>4296</v>
      </c>
      <c r="N130" s="4">
        <v>4506</v>
      </c>
      <c r="O130" s="4">
        <v>4268</v>
      </c>
      <c r="P130" s="4">
        <v>3881</v>
      </c>
      <c r="Q130" s="4">
        <v>3919</v>
      </c>
      <c r="R130" s="4">
        <v>4082</v>
      </c>
      <c r="S130" s="4">
        <v>4016</v>
      </c>
      <c r="T130" s="4">
        <v>4158</v>
      </c>
      <c r="U130" s="4">
        <v>4395</v>
      </c>
      <c r="V130" s="4">
        <v>4400</v>
      </c>
      <c r="W130" s="4">
        <v>5001</v>
      </c>
      <c r="X130" s="4"/>
    </row>
    <row r="131" spans="2:26" x14ac:dyDescent="0.2">
      <c r="B131" t="s">
        <v>1</v>
      </c>
      <c r="C131" s="4">
        <v>145</v>
      </c>
      <c r="D131" s="4">
        <v>172</v>
      </c>
      <c r="E131" s="4">
        <v>337</v>
      </c>
      <c r="F131" s="4">
        <v>417</v>
      </c>
      <c r="G131" s="4">
        <v>467</v>
      </c>
      <c r="H131" s="4">
        <v>665</v>
      </c>
      <c r="I131" s="4">
        <v>703</v>
      </c>
      <c r="J131" s="4">
        <v>745</v>
      </c>
      <c r="K131" s="4">
        <v>905</v>
      </c>
      <c r="L131" s="4">
        <v>1038</v>
      </c>
      <c r="M131" s="4">
        <v>989</v>
      </c>
      <c r="N131" s="4">
        <v>974</v>
      </c>
      <c r="O131" s="4">
        <v>874</v>
      </c>
      <c r="P131" s="4">
        <v>837</v>
      </c>
      <c r="Q131" s="4">
        <v>845</v>
      </c>
      <c r="R131" s="4">
        <v>875</v>
      </c>
      <c r="S131" s="4">
        <v>850</v>
      </c>
      <c r="T131" s="4">
        <v>879</v>
      </c>
      <c r="U131" s="4">
        <v>894</v>
      </c>
      <c r="V131" s="4">
        <v>935</v>
      </c>
      <c r="W131" s="4">
        <v>977</v>
      </c>
      <c r="X131" s="4"/>
    </row>
    <row r="132" spans="2:26" x14ac:dyDescent="0.2">
      <c r="B132" t="s">
        <v>2</v>
      </c>
      <c r="C132" s="4">
        <v>127</v>
      </c>
      <c r="D132" s="4">
        <v>155</v>
      </c>
      <c r="E132" s="4">
        <v>272</v>
      </c>
      <c r="F132" s="4">
        <v>342</v>
      </c>
      <c r="G132" s="4">
        <v>408</v>
      </c>
      <c r="H132" s="4">
        <v>487</v>
      </c>
      <c r="I132" s="4">
        <v>559</v>
      </c>
      <c r="J132" s="4">
        <v>612</v>
      </c>
      <c r="K132" s="4">
        <v>697</v>
      </c>
      <c r="L132" s="4">
        <v>730</v>
      </c>
      <c r="M132" s="4">
        <v>694</v>
      </c>
      <c r="N132" s="4">
        <v>838</v>
      </c>
      <c r="O132" s="4">
        <v>725</v>
      </c>
      <c r="P132" s="4">
        <v>731</v>
      </c>
      <c r="Q132" s="4">
        <v>795</v>
      </c>
      <c r="R132" s="4">
        <v>800</v>
      </c>
      <c r="S132" s="4">
        <v>789</v>
      </c>
      <c r="T132" s="4">
        <v>768</v>
      </c>
      <c r="U132" s="4">
        <v>805</v>
      </c>
      <c r="V132" s="4">
        <v>826</v>
      </c>
      <c r="W132" s="4">
        <v>866</v>
      </c>
      <c r="X132" s="4"/>
    </row>
    <row r="133" spans="2:26" x14ac:dyDescent="0.2">
      <c r="B133" t="s">
        <v>3</v>
      </c>
      <c r="C133" s="4">
        <v>140</v>
      </c>
      <c r="D133" s="4">
        <v>146</v>
      </c>
      <c r="E133" s="4">
        <v>233</v>
      </c>
      <c r="F133" s="4">
        <v>332</v>
      </c>
      <c r="G133" s="4">
        <v>394</v>
      </c>
      <c r="H133" s="4">
        <v>455</v>
      </c>
      <c r="I133" s="4">
        <v>526</v>
      </c>
      <c r="J133" s="4">
        <v>626</v>
      </c>
      <c r="K133" s="4">
        <v>717</v>
      </c>
      <c r="L133" s="4">
        <v>776</v>
      </c>
      <c r="M133" s="4">
        <v>714</v>
      </c>
      <c r="N133" s="4">
        <v>680</v>
      </c>
      <c r="O133" s="4">
        <v>655</v>
      </c>
      <c r="P133" s="4">
        <v>599</v>
      </c>
      <c r="Q133" s="4">
        <v>605</v>
      </c>
      <c r="R133" s="4">
        <v>648</v>
      </c>
      <c r="S133" s="4">
        <v>619</v>
      </c>
      <c r="T133" s="4">
        <v>649</v>
      </c>
      <c r="U133" s="4">
        <v>682</v>
      </c>
      <c r="V133" s="4">
        <v>743</v>
      </c>
      <c r="W133" s="4">
        <v>847</v>
      </c>
      <c r="X133" s="4"/>
    </row>
    <row r="134" spans="2:26" x14ac:dyDescent="0.2">
      <c r="B134" t="s">
        <v>4</v>
      </c>
      <c r="C134" s="4">
        <v>487</v>
      </c>
      <c r="D134" s="4">
        <v>595</v>
      </c>
      <c r="E134" s="4">
        <v>710</v>
      </c>
      <c r="F134" s="4">
        <v>676</v>
      </c>
      <c r="G134" s="4">
        <v>1017</v>
      </c>
      <c r="H134" s="4">
        <v>863</v>
      </c>
      <c r="I134" s="4">
        <v>944</v>
      </c>
      <c r="J134" s="4">
        <v>1141</v>
      </c>
      <c r="K134" s="4">
        <v>1179</v>
      </c>
      <c r="L134" s="4">
        <v>1251</v>
      </c>
      <c r="M134" s="4">
        <v>1182</v>
      </c>
      <c r="N134" s="4">
        <v>1098</v>
      </c>
      <c r="O134" s="4">
        <v>981</v>
      </c>
      <c r="P134" s="4">
        <v>1005</v>
      </c>
      <c r="Q134" s="4">
        <v>997</v>
      </c>
      <c r="R134" s="4">
        <v>1060</v>
      </c>
      <c r="S134" s="4">
        <v>1037</v>
      </c>
      <c r="T134" s="4">
        <v>1060</v>
      </c>
      <c r="U134" s="4">
        <v>1151</v>
      </c>
      <c r="V134" s="4">
        <v>1196</v>
      </c>
      <c r="W134" s="4">
        <v>1347</v>
      </c>
      <c r="X134" s="4"/>
    </row>
    <row r="135" spans="2:26" x14ac:dyDescent="0.2">
      <c r="B135" t="s">
        <v>5</v>
      </c>
      <c r="C135" s="4">
        <v>102</v>
      </c>
      <c r="D135" s="4">
        <v>116</v>
      </c>
      <c r="E135" s="4">
        <v>174</v>
      </c>
      <c r="F135" s="4">
        <v>263</v>
      </c>
      <c r="G135" s="4">
        <v>259</v>
      </c>
      <c r="H135" s="4">
        <v>325</v>
      </c>
      <c r="I135" s="4">
        <v>366</v>
      </c>
      <c r="J135" s="4">
        <v>458</v>
      </c>
      <c r="K135" s="4">
        <v>422</v>
      </c>
      <c r="L135" s="4">
        <v>585</v>
      </c>
      <c r="M135" s="4">
        <v>549</v>
      </c>
      <c r="N135" s="4">
        <v>531</v>
      </c>
      <c r="O135" s="4">
        <v>468</v>
      </c>
      <c r="P135" s="4">
        <v>447</v>
      </c>
      <c r="Q135" s="4">
        <v>450</v>
      </c>
      <c r="R135" s="4">
        <v>468</v>
      </c>
      <c r="S135" s="4">
        <v>432</v>
      </c>
      <c r="T135" s="4">
        <v>431</v>
      </c>
      <c r="U135" s="4">
        <v>467</v>
      </c>
      <c r="V135" s="4">
        <v>478</v>
      </c>
      <c r="W135" s="4">
        <v>505</v>
      </c>
      <c r="X135" s="4"/>
    </row>
    <row r="136" spans="2:26" x14ac:dyDescent="0.2">
      <c r="B136" t="s">
        <v>6</v>
      </c>
      <c r="C136" s="4">
        <v>170</v>
      </c>
      <c r="D136" s="4">
        <v>164</v>
      </c>
      <c r="E136" s="4">
        <v>342</v>
      </c>
      <c r="F136" s="4">
        <v>534</v>
      </c>
      <c r="G136" s="4">
        <v>503</v>
      </c>
      <c r="H136" s="4">
        <v>811</v>
      </c>
      <c r="I136" s="4">
        <v>835</v>
      </c>
      <c r="J136" s="4">
        <v>909</v>
      </c>
      <c r="K136" s="4">
        <v>1110</v>
      </c>
      <c r="L136" s="4">
        <v>1186</v>
      </c>
      <c r="M136" s="4">
        <v>1151</v>
      </c>
      <c r="N136" s="4">
        <v>1313</v>
      </c>
      <c r="O136" s="4">
        <v>1008</v>
      </c>
      <c r="P136" s="4">
        <v>1033</v>
      </c>
      <c r="Q136" s="4">
        <v>979</v>
      </c>
      <c r="R136" s="4">
        <v>1091</v>
      </c>
      <c r="S136" s="4">
        <v>1017</v>
      </c>
      <c r="T136" s="4">
        <v>1047</v>
      </c>
      <c r="U136" s="4">
        <v>1063</v>
      </c>
      <c r="V136" s="4">
        <v>1122</v>
      </c>
      <c r="W136" s="4">
        <v>1270</v>
      </c>
      <c r="X136" s="4"/>
    </row>
    <row r="137" spans="2:26" x14ac:dyDescent="0.2">
      <c r="B137" t="s">
        <v>7</v>
      </c>
      <c r="C137" s="4">
        <v>326</v>
      </c>
      <c r="D137" s="4">
        <v>389</v>
      </c>
      <c r="E137" s="4">
        <v>537</v>
      </c>
      <c r="F137" s="4">
        <v>741</v>
      </c>
      <c r="G137" s="4">
        <v>826</v>
      </c>
      <c r="H137" s="4">
        <v>1224</v>
      </c>
      <c r="I137" s="4">
        <v>1127</v>
      </c>
      <c r="J137" s="4">
        <v>1261</v>
      </c>
      <c r="K137" s="4">
        <v>1403</v>
      </c>
      <c r="L137" s="4">
        <v>1570</v>
      </c>
      <c r="M137" s="4">
        <v>1125</v>
      </c>
      <c r="N137" s="4">
        <v>1473</v>
      </c>
      <c r="O137" s="4">
        <v>1399</v>
      </c>
      <c r="P137" s="4">
        <v>1350</v>
      </c>
      <c r="Q137" s="4">
        <v>1365</v>
      </c>
      <c r="R137" s="4">
        <v>1462</v>
      </c>
      <c r="S137" s="4">
        <v>1443</v>
      </c>
      <c r="T137" s="4">
        <v>1476</v>
      </c>
      <c r="U137" s="4">
        <v>1518</v>
      </c>
      <c r="V137" s="4">
        <v>1576</v>
      </c>
      <c r="W137" s="4">
        <v>1735</v>
      </c>
      <c r="X137" s="4"/>
    </row>
    <row r="138" spans="2:26" x14ac:dyDescent="0.2">
      <c r="B138" t="s">
        <v>8</v>
      </c>
      <c r="C138" s="4">
        <v>1555</v>
      </c>
      <c r="D138" s="4">
        <v>1710</v>
      </c>
      <c r="E138" s="4">
        <v>1932</v>
      </c>
      <c r="F138" s="4">
        <v>2341</v>
      </c>
      <c r="G138" s="4">
        <v>2736</v>
      </c>
      <c r="H138" s="4">
        <v>3117</v>
      </c>
      <c r="I138" s="4">
        <v>3462</v>
      </c>
      <c r="J138" s="4">
        <v>3941</v>
      </c>
      <c r="K138" s="4">
        <v>4729</v>
      </c>
      <c r="L138" s="4">
        <v>5341</v>
      </c>
      <c r="M138" s="4">
        <v>5873</v>
      </c>
      <c r="N138" s="4">
        <v>5336</v>
      </c>
      <c r="O138" s="4">
        <v>5112</v>
      </c>
      <c r="P138" s="4">
        <v>4823</v>
      </c>
      <c r="Q138" s="4">
        <v>4902</v>
      </c>
      <c r="R138" s="4">
        <v>5116</v>
      </c>
      <c r="S138" s="4">
        <v>5154</v>
      </c>
      <c r="T138" s="4">
        <v>5114</v>
      </c>
      <c r="U138" s="4">
        <v>5149</v>
      </c>
      <c r="V138" s="4">
        <v>5294</v>
      </c>
      <c r="W138" s="4">
        <v>5973</v>
      </c>
      <c r="X138" s="4"/>
    </row>
    <row r="139" spans="2:26" x14ac:dyDescent="0.2">
      <c r="B139" t="s">
        <v>9</v>
      </c>
      <c r="C139" s="4">
        <v>140</v>
      </c>
      <c r="D139" s="4">
        <v>159</v>
      </c>
      <c r="E139" s="4">
        <v>318</v>
      </c>
      <c r="F139" s="4">
        <v>419</v>
      </c>
      <c r="G139" s="4">
        <v>444</v>
      </c>
      <c r="H139" s="4">
        <v>496</v>
      </c>
      <c r="I139" s="4">
        <v>572</v>
      </c>
      <c r="J139" s="4">
        <v>736</v>
      </c>
      <c r="K139" s="4">
        <v>804</v>
      </c>
      <c r="L139" s="4">
        <v>773</v>
      </c>
      <c r="M139" s="4">
        <v>707</v>
      </c>
      <c r="N139" s="4">
        <v>807</v>
      </c>
      <c r="O139" s="4">
        <v>672</v>
      </c>
      <c r="P139" s="4">
        <v>669</v>
      </c>
      <c r="Q139" s="4">
        <v>662</v>
      </c>
      <c r="R139" s="4">
        <v>676</v>
      </c>
      <c r="S139" s="4">
        <v>643</v>
      </c>
      <c r="T139" s="4">
        <v>655</v>
      </c>
      <c r="U139" s="4">
        <v>658</v>
      </c>
      <c r="V139" s="4">
        <v>660</v>
      </c>
      <c r="W139" s="4">
        <v>720</v>
      </c>
      <c r="X139" s="4"/>
    </row>
    <row r="140" spans="2:26" x14ac:dyDescent="0.2">
      <c r="B140" t="s">
        <v>10</v>
      </c>
      <c r="C140" s="4">
        <v>851</v>
      </c>
      <c r="D140" s="4">
        <v>902</v>
      </c>
      <c r="E140" s="4">
        <v>988</v>
      </c>
      <c r="F140" s="4">
        <v>1040</v>
      </c>
      <c r="G140" s="4">
        <v>1199</v>
      </c>
      <c r="H140" s="4">
        <v>1393</v>
      </c>
      <c r="I140" s="4">
        <v>1339</v>
      </c>
      <c r="J140" s="4">
        <v>1556</v>
      </c>
      <c r="K140" s="4">
        <v>1703</v>
      </c>
      <c r="L140" s="4">
        <v>1708</v>
      </c>
      <c r="M140" s="4">
        <v>1634</v>
      </c>
      <c r="N140" s="4">
        <v>1644</v>
      </c>
      <c r="O140" s="4">
        <v>1600</v>
      </c>
      <c r="P140" s="4">
        <v>1705</v>
      </c>
      <c r="Q140" s="4">
        <v>1584</v>
      </c>
      <c r="R140" s="4">
        <v>1697</v>
      </c>
      <c r="S140" s="4">
        <v>1685</v>
      </c>
      <c r="T140" s="4">
        <v>1743</v>
      </c>
      <c r="U140" s="4">
        <v>1815</v>
      </c>
      <c r="V140" s="4">
        <v>1928</v>
      </c>
      <c r="W140" s="4">
        <v>2041</v>
      </c>
      <c r="X140" s="4"/>
    </row>
    <row r="141" spans="2:26" x14ac:dyDescent="0.2">
      <c r="B141" t="s">
        <v>21</v>
      </c>
      <c r="C141" s="4">
        <v>897</v>
      </c>
      <c r="D141" s="4">
        <v>1018</v>
      </c>
      <c r="E141" s="4">
        <v>1690</v>
      </c>
      <c r="F141" s="4">
        <v>2027</v>
      </c>
      <c r="G141" s="4">
        <v>2254</v>
      </c>
      <c r="H141" s="4">
        <v>2872</v>
      </c>
      <c r="I141" s="4">
        <v>2922</v>
      </c>
      <c r="J141" s="4">
        <v>3162</v>
      </c>
      <c r="K141" s="4">
        <v>3477</v>
      </c>
      <c r="L141" s="4">
        <v>3698</v>
      </c>
      <c r="M141" s="4">
        <v>3509</v>
      </c>
      <c r="N141" s="4">
        <v>3919</v>
      </c>
      <c r="O141" s="4">
        <v>3708</v>
      </c>
      <c r="P141" s="4">
        <v>3414</v>
      </c>
      <c r="Q141" s="4">
        <v>3559</v>
      </c>
      <c r="R141" s="4">
        <v>3781</v>
      </c>
      <c r="S141" s="4">
        <v>3733</v>
      </c>
      <c r="T141" s="4">
        <v>3841</v>
      </c>
      <c r="U141" s="4">
        <v>3961</v>
      </c>
      <c r="V141" s="4">
        <v>4070</v>
      </c>
      <c r="W141" s="4">
        <v>4823</v>
      </c>
      <c r="X141" s="4"/>
    </row>
    <row r="142" spans="2:26" x14ac:dyDescent="0.2">
      <c r="B142" t="s">
        <v>24</v>
      </c>
      <c r="C142" s="4">
        <v>133</v>
      </c>
      <c r="D142" s="4">
        <v>144</v>
      </c>
      <c r="E142" s="4">
        <v>314</v>
      </c>
      <c r="F142" s="4">
        <v>372</v>
      </c>
      <c r="G142" s="4">
        <v>420</v>
      </c>
      <c r="H142" s="4">
        <v>473</v>
      </c>
      <c r="I142" s="4">
        <v>578</v>
      </c>
      <c r="J142" s="4">
        <v>658</v>
      </c>
      <c r="K142" s="4">
        <v>758</v>
      </c>
      <c r="L142" s="4">
        <v>802</v>
      </c>
      <c r="M142" s="4">
        <v>817</v>
      </c>
      <c r="N142" s="4">
        <v>804</v>
      </c>
      <c r="O142" s="4">
        <v>840</v>
      </c>
      <c r="P142" s="4">
        <v>768</v>
      </c>
      <c r="Q142" s="4">
        <v>750</v>
      </c>
      <c r="R142" s="4">
        <v>817</v>
      </c>
      <c r="S142" s="4">
        <v>824</v>
      </c>
      <c r="T142" s="4">
        <v>876</v>
      </c>
      <c r="U142" s="4">
        <v>862</v>
      </c>
      <c r="V142" s="4">
        <v>900</v>
      </c>
      <c r="W142" s="4">
        <v>1001</v>
      </c>
      <c r="X142" s="4"/>
    </row>
    <row r="143" spans="2:26" x14ac:dyDescent="0.2">
      <c r="B143" t="s">
        <v>20</v>
      </c>
      <c r="C143" s="4">
        <v>195</v>
      </c>
      <c r="D143" s="4">
        <v>201</v>
      </c>
      <c r="E143" s="4">
        <v>234</v>
      </c>
      <c r="F143" s="4">
        <v>260</v>
      </c>
      <c r="G143" s="4">
        <v>271</v>
      </c>
      <c r="H143" s="4">
        <v>319</v>
      </c>
      <c r="I143" s="4">
        <v>368</v>
      </c>
      <c r="J143" s="4">
        <v>434</v>
      </c>
      <c r="K143" s="4">
        <v>475</v>
      </c>
      <c r="L143" s="4">
        <v>474</v>
      </c>
      <c r="M143" s="4">
        <v>489</v>
      </c>
      <c r="N143" s="4">
        <v>457</v>
      </c>
      <c r="O143" s="4">
        <v>455</v>
      </c>
      <c r="P143" s="4">
        <v>431</v>
      </c>
      <c r="Q143" s="4">
        <v>437</v>
      </c>
      <c r="R143" s="4">
        <v>457</v>
      </c>
      <c r="S143" s="4">
        <v>453</v>
      </c>
      <c r="T143" s="4">
        <v>492</v>
      </c>
      <c r="U143" s="4">
        <v>532</v>
      </c>
      <c r="V143" s="4">
        <v>553</v>
      </c>
      <c r="W143" s="4">
        <v>582</v>
      </c>
      <c r="X143" s="4"/>
    </row>
    <row r="144" spans="2:26" x14ac:dyDescent="0.2">
      <c r="B144" t="s">
        <v>11</v>
      </c>
      <c r="C144" s="4">
        <v>49</v>
      </c>
      <c r="D144" s="4">
        <v>54</v>
      </c>
      <c r="E144" s="4">
        <v>100</v>
      </c>
      <c r="F144" s="4">
        <v>121</v>
      </c>
      <c r="G144" s="4">
        <v>145</v>
      </c>
      <c r="H144" s="4">
        <v>162</v>
      </c>
      <c r="I144" s="4">
        <v>179</v>
      </c>
      <c r="J144" s="4">
        <v>206</v>
      </c>
      <c r="K144" s="4">
        <v>250</v>
      </c>
      <c r="L144" s="4">
        <v>237</v>
      </c>
      <c r="M144" s="4">
        <v>285</v>
      </c>
      <c r="N144" s="4">
        <v>250</v>
      </c>
      <c r="O144" s="4">
        <v>242</v>
      </c>
      <c r="P144" s="4">
        <v>251</v>
      </c>
      <c r="Q144" s="4">
        <v>238</v>
      </c>
      <c r="R144" s="4">
        <v>257</v>
      </c>
      <c r="S144" s="4">
        <v>250</v>
      </c>
      <c r="T144" s="4">
        <v>250</v>
      </c>
      <c r="U144" s="4">
        <v>254</v>
      </c>
      <c r="V144" s="4">
        <v>260</v>
      </c>
      <c r="W144" s="4">
        <v>283</v>
      </c>
      <c r="X144" s="4"/>
    </row>
    <row r="145" spans="2:26" x14ac:dyDescent="0.2">
      <c r="B145" t="s">
        <v>22</v>
      </c>
      <c r="C145" s="4">
        <v>1138</v>
      </c>
      <c r="D145" s="4">
        <v>1290</v>
      </c>
      <c r="E145" s="4">
        <v>1476</v>
      </c>
      <c r="F145" s="4">
        <v>1613</v>
      </c>
      <c r="G145" s="4">
        <v>1890</v>
      </c>
      <c r="H145" s="4">
        <v>2125</v>
      </c>
      <c r="I145" s="4">
        <v>2185</v>
      </c>
      <c r="J145" s="4">
        <v>3415</v>
      </c>
      <c r="K145" s="4">
        <v>2811</v>
      </c>
      <c r="L145" s="4">
        <v>3197</v>
      </c>
      <c r="M145" s="4">
        <v>3644</v>
      </c>
      <c r="N145" s="4">
        <v>3464</v>
      </c>
      <c r="O145" s="4">
        <v>3692</v>
      </c>
      <c r="P145" s="4">
        <v>2771</v>
      </c>
      <c r="Q145" s="4">
        <v>2854</v>
      </c>
      <c r="R145" s="4">
        <v>3057</v>
      </c>
      <c r="S145" s="4">
        <v>2922</v>
      </c>
      <c r="T145" s="4">
        <v>3095</v>
      </c>
      <c r="U145" s="4">
        <v>3400</v>
      </c>
      <c r="V145" s="4">
        <v>3660</v>
      </c>
      <c r="W145" s="4">
        <v>3757</v>
      </c>
      <c r="X145" s="4"/>
    </row>
    <row r="146" spans="2:26" x14ac:dyDescent="0.2">
      <c r="B146" t="s">
        <v>12</v>
      </c>
      <c r="C146" s="4">
        <v>696</v>
      </c>
      <c r="D146" s="4">
        <v>831</v>
      </c>
      <c r="E146" s="4">
        <v>933</v>
      </c>
      <c r="F146" s="4">
        <v>1048</v>
      </c>
      <c r="G146" s="4">
        <v>1125</v>
      </c>
      <c r="H146" s="4">
        <v>1210</v>
      </c>
      <c r="I146" s="4">
        <v>1262</v>
      </c>
      <c r="J146" s="4">
        <v>1430</v>
      </c>
      <c r="K146" s="4">
        <v>1605</v>
      </c>
      <c r="L146" s="4">
        <v>1756</v>
      </c>
      <c r="M146" s="4">
        <v>1747</v>
      </c>
      <c r="N146" s="4">
        <v>1715</v>
      </c>
      <c r="O146" s="4">
        <v>1686</v>
      </c>
      <c r="P146" s="4">
        <v>1576</v>
      </c>
      <c r="Q146" s="4">
        <v>1555</v>
      </c>
      <c r="R146" s="4">
        <v>1650</v>
      </c>
      <c r="S146" s="4">
        <v>1676</v>
      </c>
      <c r="T146" s="4">
        <v>1734</v>
      </c>
      <c r="U146" s="4">
        <v>1831</v>
      </c>
      <c r="V146" s="4">
        <v>1851</v>
      </c>
      <c r="W146" s="4">
        <v>1973</v>
      </c>
      <c r="X146" s="4"/>
    </row>
    <row r="147" spans="2:26" x14ac:dyDescent="0.2">
      <c r="B147" t="s">
        <v>23</v>
      </c>
      <c r="C147" s="4">
        <v>9170</v>
      </c>
      <c r="D147" s="4">
        <v>10036</v>
      </c>
      <c r="E147" s="4">
        <v>12764</v>
      </c>
      <c r="F147" s="4">
        <v>14910</v>
      </c>
      <c r="G147" s="4">
        <v>17622</v>
      </c>
      <c r="H147" s="4">
        <v>20362</v>
      </c>
      <c r="I147" s="4">
        <v>21720</v>
      </c>
      <c r="J147" s="4">
        <v>25405</v>
      </c>
      <c r="K147" s="4">
        <v>27607</v>
      </c>
      <c r="L147" s="4">
        <v>29642</v>
      </c>
      <c r="M147" s="4">
        <v>29405</v>
      </c>
      <c r="N147" s="4">
        <v>29809</v>
      </c>
      <c r="O147" s="4">
        <v>28385</v>
      </c>
      <c r="P147" s="4">
        <v>26291</v>
      </c>
      <c r="Q147" s="4">
        <v>26496</v>
      </c>
      <c r="R147" s="4">
        <v>27994</v>
      </c>
      <c r="S147" s="4">
        <v>27543</v>
      </c>
      <c r="T147" s="4">
        <v>28268</v>
      </c>
      <c r="U147" s="4">
        <v>29437</v>
      </c>
      <c r="V147" s="4">
        <v>30452</v>
      </c>
      <c r="W147" s="4">
        <v>33701</v>
      </c>
      <c r="X147" s="4"/>
    </row>
    <row r="148" spans="2:26" x14ac:dyDescent="0.2">
      <c r="B148" t="s">
        <v>28</v>
      </c>
      <c r="C148" s="4">
        <f>SUM(C130:C146)-C147</f>
        <v>0</v>
      </c>
      <c r="D148" s="4">
        <f t="shared" ref="D148:W148" si="19">SUM(D130:D146)-D147</f>
        <v>0</v>
      </c>
      <c r="E148" s="4">
        <f t="shared" si="19"/>
        <v>0</v>
      </c>
      <c r="F148" s="4">
        <f t="shared" si="19"/>
        <v>0</v>
      </c>
      <c r="G148" s="4">
        <f t="shared" si="19"/>
        <v>0</v>
      </c>
      <c r="H148" s="4">
        <f t="shared" si="19"/>
        <v>0</v>
      </c>
      <c r="I148" s="4">
        <f t="shared" si="19"/>
        <v>0</v>
      </c>
      <c r="J148" s="4">
        <f t="shared" si="19"/>
        <v>0</v>
      </c>
      <c r="K148" s="4">
        <f t="shared" si="19"/>
        <v>0</v>
      </c>
      <c r="L148" s="4">
        <f t="shared" si="19"/>
        <v>0</v>
      </c>
      <c r="M148" s="4">
        <f t="shared" si="19"/>
        <v>0</v>
      </c>
      <c r="N148" s="4">
        <f t="shared" si="19"/>
        <v>0</v>
      </c>
      <c r="O148" s="4">
        <f t="shared" si="19"/>
        <v>0</v>
      </c>
      <c r="P148" s="4">
        <f t="shared" si="19"/>
        <v>0</v>
      </c>
      <c r="Q148" s="4">
        <f t="shared" si="19"/>
        <v>0</v>
      </c>
      <c r="R148" s="4">
        <f t="shared" si="19"/>
        <v>0</v>
      </c>
      <c r="S148" s="4">
        <f t="shared" si="19"/>
        <v>0</v>
      </c>
      <c r="T148" s="4">
        <f t="shared" si="19"/>
        <v>0</v>
      </c>
      <c r="U148" s="4">
        <f t="shared" si="19"/>
        <v>0</v>
      </c>
      <c r="V148" s="4">
        <f t="shared" si="19"/>
        <v>0</v>
      </c>
      <c r="W148" s="4">
        <f t="shared" si="19"/>
        <v>0</v>
      </c>
    </row>
    <row r="151" spans="2:26" x14ac:dyDescent="0.2">
      <c r="B151" s="2" t="s">
        <v>36</v>
      </c>
    </row>
    <row r="152" spans="2:26" s="17" customFormat="1" x14ac:dyDescent="0.2">
      <c r="C152" s="17" t="s">
        <v>59</v>
      </c>
      <c r="D152" s="17" t="s">
        <v>59</v>
      </c>
      <c r="E152" s="17" t="s">
        <v>59</v>
      </c>
      <c r="F152" s="17" t="s">
        <v>59</v>
      </c>
      <c r="G152" s="17" t="s">
        <v>59</v>
      </c>
      <c r="H152" s="17" t="s">
        <v>59</v>
      </c>
      <c r="I152" s="17" t="s">
        <v>59</v>
      </c>
      <c r="J152" s="17" t="s">
        <v>59</v>
      </c>
      <c r="K152" s="17" t="s">
        <v>59</v>
      </c>
      <c r="L152" s="17" t="s">
        <v>59</v>
      </c>
      <c r="M152" s="17" t="s">
        <v>59</v>
      </c>
      <c r="N152" s="17" t="s">
        <v>59</v>
      </c>
      <c r="O152" s="17" t="s">
        <v>59</v>
      </c>
      <c r="P152" s="17" t="s">
        <v>59</v>
      </c>
      <c r="Q152" s="17" t="s">
        <v>59</v>
      </c>
      <c r="R152" s="17" t="s">
        <v>59</v>
      </c>
      <c r="S152" s="17" t="s">
        <v>59</v>
      </c>
      <c r="T152" s="17" t="s">
        <v>59</v>
      </c>
      <c r="U152" s="17" t="s">
        <v>59</v>
      </c>
      <c r="V152" s="17" t="s">
        <v>59</v>
      </c>
      <c r="W152" s="17" t="s">
        <v>59</v>
      </c>
    </row>
    <row r="153" spans="2:26" x14ac:dyDescent="0.2">
      <c r="B153" s="3"/>
      <c r="C153" s="3">
        <v>2000</v>
      </c>
      <c r="D153" s="3">
        <f>C153+1</f>
        <v>2001</v>
      </c>
      <c r="E153" s="3">
        <f t="shared" ref="E153" si="20">D153+1</f>
        <v>2002</v>
      </c>
      <c r="F153" s="3">
        <f t="shared" ref="F153" si="21">E153+1</f>
        <v>2003</v>
      </c>
      <c r="G153" s="3">
        <f t="shared" ref="G153" si="22">F153+1</f>
        <v>2004</v>
      </c>
      <c r="H153" s="3">
        <f t="shared" ref="H153" si="23">G153+1</f>
        <v>2005</v>
      </c>
      <c r="I153" s="3">
        <f t="shared" ref="I153" si="24">H153+1</f>
        <v>2006</v>
      </c>
      <c r="J153" s="3">
        <f t="shared" ref="J153" si="25">I153+1</f>
        <v>2007</v>
      </c>
      <c r="K153" s="3">
        <f t="shared" ref="K153" si="26">J153+1</f>
        <v>2008</v>
      </c>
      <c r="L153" s="3">
        <f t="shared" ref="L153" si="27">K153+1</f>
        <v>2009</v>
      </c>
      <c r="M153" s="3">
        <f t="shared" ref="M153" si="28">L153+1</f>
        <v>2010</v>
      </c>
      <c r="N153" s="3">
        <f t="shared" ref="N153" si="29">M153+1</f>
        <v>2011</v>
      </c>
      <c r="O153" s="3">
        <f t="shared" ref="O153" si="30">N153+1</f>
        <v>2012</v>
      </c>
      <c r="P153" s="3">
        <f t="shared" ref="P153" si="31">O153+1</f>
        <v>2013</v>
      </c>
      <c r="Q153" s="3">
        <f t="shared" ref="Q153:W153" si="32">P153+1</f>
        <v>2014</v>
      </c>
      <c r="R153" s="3">
        <f t="shared" si="32"/>
        <v>2015</v>
      </c>
      <c r="S153" s="3">
        <f t="shared" si="32"/>
        <v>2016</v>
      </c>
      <c r="T153" s="3">
        <f t="shared" si="32"/>
        <v>2017</v>
      </c>
      <c r="U153" s="3">
        <f t="shared" si="32"/>
        <v>2018</v>
      </c>
      <c r="V153" s="3">
        <f t="shared" si="32"/>
        <v>2019</v>
      </c>
      <c r="W153" s="3">
        <f t="shared" si="32"/>
        <v>2020</v>
      </c>
      <c r="X153" s="3"/>
      <c r="Y153" s="3"/>
      <c r="Z153" s="3"/>
    </row>
    <row r="154" spans="2:26" x14ac:dyDescent="0.2">
      <c r="B154" t="s">
        <v>0</v>
      </c>
      <c r="C154" s="4">
        <v>2155</v>
      </c>
      <c r="D154" s="4">
        <v>2270</v>
      </c>
      <c r="E154" s="4">
        <v>2504</v>
      </c>
      <c r="F154" s="4">
        <v>2658</v>
      </c>
      <c r="G154" s="4">
        <v>2991</v>
      </c>
      <c r="H154" s="4">
        <v>3154</v>
      </c>
      <c r="I154" s="4">
        <v>3326</v>
      </c>
      <c r="J154" s="4">
        <v>3658</v>
      </c>
      <c r="K154" s="4">
        <v>4452</v>
      </c>
      <c r="L154" s="4">
        <v>4970</v>
      </c>
      <c r="M154" s="4">
        <v>4960</v>
      </c>
      <c r="N154" s="4">
        <v>4741</v>
      </c>
      <c r="O154" s="4">
        <v>4581</v>
      </c>
      <c r="P154" s="4">
        <v>4873</v>
      </c>
      <c r="Q154" s="4">
        <v>4246</v>
      </c>
      <c r="R154" s="4">
        <v>4275</v>
      </c>
      <c r="S154" s="4">
        <v>4443</v>
      </c>
      <c r="T154" s="4">
        <v>4445</v>
      </c>
      <c r="U154" s="4">
        <v>4503</v>
      </c>
      <c r="V154" s="4">
        <v>4632</v>
      </c>
      <c r="W154" s="4">
        <v>4841</v>
      </c>
      <c r="X154" s="4"/>
      <c r="Y154" s="4"/>
    </row>
    <row r="155" spans="2:26" x14ac:dyDescent="0.2">
      <c r="B155" t="s">
        <v>1</v>
      </c>
      <c r="C155" s="4">
        <v>118</v>
      </c>
      <c r="D155" s="4">
        <v>125</v>
      </c>
      <c r="E155" s="4">
        <v>403</v>
      </c>
      <c r="F155" s="4">
        <v>495</v>
      </c>
      <c r="G155" s="4">
        <v>516</v>
      </c>
      <c r="H155" s="4">
        <v>553</v>
      </c>
      <c r="I155" s="4">
        <v>629</v>
      </c>
      <c r="J155" s="4">
        <v>651</v>
      </c>
      <c r="K155" s="4">
        <v>736</v>
      </c>
      <c r="L155" s="4">
        <v>819</v>
      </c>
      <c r="M155" s="4">
        <v>799</v>
      </c>
      <c r="N155" s="4">
        <v>809</v>
      </c>
      <c r="O155" s="4">
        <v>737</v>
      </c>
      <c r="P155" s="4">
        <v>716</v>
      </c>
      <c r="Q155" s="4">
        <v>717</v>
      </c>
      <c r="R155" s="4">
        <v>707</v>
      </c>
      <c r="S155" s="4">
        <v>765</v>
      </c>
      <c r="T155" s="4">
        <v>793</v>
      </c>
      <c r="U155" s="4">
        <v>817</v>
      </c>
      <c r="V155" s="4">
        <v>876</v>
      </c>
      <c r="W155" s="4">
        <v>859</v>
      </c>
      <c r="X155" s="4"/>
      <c r="Y155" s="4"/>
    </row>
    <row r="156" spans="2:26" x14ac:dyDescent="0.2">
      <c r="B156" t="s">
        <v>2</v>
      </c>
      <c r="C156" s="4">
        <v>93</v>
      </c>
      <c r="D156" s="4">
        <v>110</v>
      </c>
      <c r="E156" s="4">
        <v>275</v>
      </c>
      <c r="F156" s="4">
        <v>421</v>
      </c>
      <c r="G156" s="4">
        <v>454</v>
      </c>
      <c r="H156" s="4">
        <v>477</v>
      </c>
      <c r="I156" s="4">
        <v>507</v>
      </c>
      <c r="J156" s="4">
        <v>557</v>
      </c>
      <c r="K156" s="4">
        <v>627</v>
      </c>
      <c r="L156" s="4">
        <v>668</v>
      </c>
      <c r="M156" s="4">
        <v>671</v>
      </c>
      <c r="N156" s="4">
        <v>662</v>
      </c>
      <c r="O156" s="4">
        <v>615</v>
      </c>
      <c r="P156" s="4">
        <v>622</v>
      </c>
      <c r="Q156" s="4">
        <v>628</v>
      </c>
      <c r="R156" s="4">
        <v>652</v>
      </c>
      <c r="S156" s="4">
        <v>668</v>
      </c>
      <c r="T156" s="4">
        <v>685</v>
      </c>
      <c r="U156" s="4">
        <v>700</v>
      </c>
      <c r="V156" s="4">
        <v>708</v>
      </c>
      <c r="W156" s="4">
        <v>720</v>
      </c>
      <c r="X156" s="4"/>
      <c r="Y156" s="4"/>
    </row>
    <row r="157" spans="2:26" x14ac:dyDescent="0.2">
      <c r="B157" t="s">
        <v>3</v>
      </c>
      <c r="C157" s="4">
        <v>99</v>
      </c>
      <c r="D157" s="4">
        <v>108</v>
      </c>
      <c r="E157" s="4">
        <v>204</v>
      </c>
      <c r="F157" s="4">
        <v>298</v>
      </c>
      <c r="G157" s="4">
        <v>341</v>
      </c>
      <c r="H157" s="4">
        <v>355</v>
      </c>
      <c r="I157" s="4">
        <v>390</v>
      </c>
      <c r="J157" s="4">
        <v>408</v>
      </c>
      <c r="K157" s="4">
        <v>459</v>
      </c>
      <c r="L157" s="4">
        <v>477</v>
      </c>
      <c r="M157" s="4">
        <v>478</v>
      </c>
      <c r="N157" s="4">
        <v>499</v>
      </c>
      <c r="O157" s="4">
        <v>459</v>
      </c>
      <c r="P157" s="4">
        <v>469</v>
      </c>
      <c r="Q157" s="4">
        <v>512</v>
      </c>
      <c r="R157" s="4">
        <v>549</v>
      </c>
      <c r="S157" s="4">
        <v>562</v>
      </c>
      <c r="T157" s="4">
        <v>582</v>
      </c>
      <c r="U157" s="4">
        <v>609</v>
      </c>
      <c r="V157" s="4">
        <v>654</v>
      </c>
      <c r="W157" s="4">
        <v>663</v>
      </c>
      <c r="X157" s="4"/>
      <c r="Y157" s="4"/>
    </row>
    <row r="158" spans="2:26" x14ac:dyDescent="0.2">
      <c r="B158" t="s">
        <v>4</v>
      </c>
      <c r="C158" s="4">
        <v>475</v>
      </c>
      <c r="D158" s="4">
        <v>520</v>
      </c>
      <c r="E158" s="4">
        <v>571</v>
      </c>
      <c r="F158" s="4">
        <v>648</v>
      </c>
      <c r="G158" s="4">
        <v>735</v>
      </c>
      <c r="H158" s="4">
        <v>814</v>
      </c>
      <c r="I158" s="4">
        <v>873</v>
      </c>
      <c r="J158" s="4">
        <v>935</v>
      </c>
      <c r="K158" s="4">
        <v>995</v>
      </c>
      <c r="L158" s="4">
        <v>1152</v>
      </c>
      <c r="M158" s="4">
        <v>1169</v>
      </c>
      <c r="N158" s="4">
        <v>1050</v>
      </c>
      <c r="O158" s="4">
        <v>976</v>
      </c>
      <c r="P158" s="4">
        <v>968</v>
      </c>
      <c r="Q158" s="4">
        <v>1030</v>
      </c>
      <c r="R158" s="4">
        <v>1046</v>
      </c>
      <c r="S158" s="4">
        <v>1064</v>
      </c>
      <c r="T158" s="4">
        <v>1123</v>
      </c>
      <c r="U158" s="4">
        <v>1157</v>
      </c>
      <c r="V158" s="4">
        <v>1208</v>
      </c>
      <c r="W158" s="4">
        <v>1236</v>
      </c>
      <c r="X158" s="4"/>
      <c r="Y158" s="4"/>
    </row>
    <row r="159" spans="2:26" x14ac:dyDescent="0.2">
      <c r="B159" t="s">
        <v>5</v>
      </c>
      <c r="C159" s="4">
        <v>63</v>
      </c>
      <c r="D159" s="4">
        <v>64</v>
      </c>
      <c r="E159" s="4">
        <v>139</v>
      </c>
      <c r="F159" s="4">
        <v>232</v>
      </c>
      <c r="G159" s="4">
        <v>246</v>
      </c>
      <c r="H159" s="4">
        <v>272</v>
      </c>
      <c r="I159" s="4">
        <v>304</v>
      </c>
      <c r="J159" s="4">
        <v>330</v>
      </c>
      <c r="K159" s="4">
        <v>382</v>
      </c>
      <c r="L159" s="4">
        <v>459</v>
      </c>
      <c r="M159" s="4">
        <v>401</v>
      </c>
      <c r="N159" s="4">
        <v>428</v>
      </c>
      <c r="O159" s="4">
        <v>382</v>
      </c>
      <c r="P159" s="4">
        <v>389</v>
      </c>
      <c r="Q159" s="4">
        <v>378</v>
      </c>
      <c r="R159" s="4">
        <v>379</v>
      </c>
      <c r="S159" s="4">
        <v>414</v>
      </c>
      <c r="T159" s="4">
        <v>419</v>
      </c>
      <c r="U159" s="4">
        <v>432</v>
      </c>
      <c r="V159" s="4">
        <v>450</v>
      </c>
      <c r="W159" s="4">
        <v>461</v>
      </c>
      <c r="X159" s="4"/>
      <c r="Y159" s="4"/>
    </row>
    <row r="160" spans="2:26" x14ac:dyDescent="0.2">
      <c r="B160" t="s">
        <v>6</v>
      </c>
      <c r="C160" s="4">
        <v>113</v>
      </c>
      <c r="D160" s="4">
        <v>131</v>
      </c>
      <c r="E160" s="4">
        <v>425</v>
      </c>
      <c r="F160" s="4">
        <v>700</v>
      </c>
      <c r="G160" s="4">
        <v>762</v>
      </c>
      <c r="H160" s="4">
        <v>876</v>
      </c>
      <c r="I160" s="4">
        <v>946</v>
      </c>
      <c r="J160" s="4">
        <v>1034</v>
      </c>
      <c r="K160" s="4">
        <v>1281</v>
      </c>
      <c r="L160" s="4">
        <v>1439</v>
      </c>
      <c r="M160" s="4">
        <v>1447</v>
      </c>
      <c r="N160" s="4">
        <v>1503</v>
      </c>
      <c r="O160" s="4">
        <v>1157</v>
      </c>
      <c r="P160" s="4">
        <v>1069</v>
      </c>
      <c r="Q160" s="4">
        <v>1087</v>
      </c>
      <c r="R160" s="4">
        <v>1102</v>
      </c>
      <c r="S160" s="4">
        <v>1096</v>
      </c>
      <c r="T160" s="4">
        <v>1144</v>
      </c>
      <c r="U160" s="4">
        <v>1204</v>
      </c>
      <c r="V160" s="4">
        <v>1272</v>
      </c>
      <c r="W160" s="4">
        <v>1342</v>
      </c>
      <c r="X160" s="4"/>
      <c r="Y160" s="4"/>
    </row>
    <row r="161" spans="2:25" x14ac:dyDescent="0.2">
      <c r="B161" t="s">
        <v>7</v>
      </c>
      <c r="C161" s="4">
        <v>250</v>
      </c>
      <c r="D161" s="4">
        <v>264</v>
      </c>
      <c r="E161" s="4">
        <v>675</v>
      </c>
      <c r="F161" s="4">
        <v>964</v>
      </c>
      <c r="G161" s="4">
        <v>1072</v>
      </c>
      <c r="H161" s="4">
        <v>1144</v>
      </c>
      <c r="I161" s="4">
        <v>1175</v>
      </c>
      <c r="J161" s="4">
        <v>1243</v>
      </c>
      <c r="K161" s="4">
        <v>1376</v>
      </c>
      <c r="L161" s="4">
        <v>1577</v>
      </c>
      <c r="M161" s="4">
        <v>1589</v>
      </c>
      <c r="N161" s="4">
        <v>1557</v>
      </c>
      <c r="O161" s="4">
        <v>1408</v>
      </c>
      <c r="P161" s="4">
        <v>1344</v>
      </c>
      <c r="Q161" s="4">
        <v>1331</v>
      </c>
      <c r="R161" s="4">
        <v>1393</v>
      </c>
      <c r="S161" s="4">
        <v>1474</v>
      </c>
      <c r="T161" s="4">
        <v>1505</v>
      </c>
      <c r="U161" s="4">
        <v>1528</v>
      </c>
      <c r="V161" s="4">
        <v>1614</v>
      </c>
      <c r="W161" s="4">
        <v>1713</v>
      </c>
      <c r="X161" s="4"/>
      <c r="Y161" s="4"/>
    </row>
    <row r="162" spans="2:25" x14ac:dyDescent="0.2">
      <c r="B162" t="s">
        <v>8</v>
      </c>
      <c r="C162" s="4">
        <v>3684</v>
      </c>
      <c r="D162" s="4">
        <v>3938</v>
      </c>
      <c r="E162" s="4">
        <v>4278</v>
      </c>
      <c r="F162" s="4">
        <v>4067</v>
      </c>
      <c r="G162" s="4">
        <v>5173</v>
      </c>
      <c r="H162" s="4">
        <v>5583</v>
      </c>
      <c r="I162" s="4">
        <v>7087</v>
      </c>
      <c r="J162" s="4">
        <v>5948</v>
      </c>
      <c r="K162" s="4">
        <v>6399</v>
      </c>
      <c r="L162" s="4">
        <v>6939</v>
      </c>
      <c r="M162" s="4">
        <v>7124</v>
      </c>
      <c r="N162" s="4">
        <v>6612</v>
      </c>
      <c r="O162" s="4">
        <v>6275</v>
      </c>
      <c r="P162" s="4">
        <v>6038</v>
      </c>
      <c r="Q162" s="4">
        <v>6341</v>
      </c>
      <c r="R162" s="4">
        <v>5970</v>
      </c>
      <c r="S162" s="4">
        <v>6180</v>
      </c>
      <c r="T162" s="4">
        <v>6433</v>
      </c>
      <c r="U162" s="4">
        <v>6688</v>
      </c>
      <c r="V162" s="4">
        <v>7093</v>
      </c>
      <c r="W162" s="4">
        <v>7752</v>
      </c>
      <c r="X162" s="4"/>
      <c r="Y162" s="4"/>
    </row>
    <row r="163" spans="2:25" x14ac:dyDescent="0.2">
      <c r="B163" t="s">
        <v>9</v>
      </c>
      <c r="C163" s="4">
        <v>66</v>
      </c>
      <c r="D163" s="4">
        <v>79</v>
      </c>
      <c r="E163" s="4">
        <v>285</v>
      </c>
      <c r="F163" s="4">
        <v>398</v>
      </c>
      <c r="G163" s="4">
        <v>396</v>
      </c>
      <c r="H163" s="4">
        <v>415</v>
      </c>
      <c r="I163" s="4">
        <v>444</v>
      </c>
      <c r="J163" s="4">
        <v>450</v>
      </c>
      <c r="K163" s="4">
        <v>518</v>
      </c>
      <c r="L163" s="4">
        <v>598</v>
      </c>
      <c r="M163" s="4">
        <v>657</v>
      </c>
      <c r="N163" s="4">
        <v>661</v>
      </c>
      <c r="O163" s="4">
        <v>618</v>
      </c>
      <c r="P163" s="4">
        <v>569</v>
      </c>
      <c r="Q163" s="4">
        <v>608</v>
      </c>
      <c r="R163" s="4">
        <v>629</v>
      </c>
      <c r="S163" s="4">
        <v>670</v>
      </c>
      <c r="T163" s="4">
        <v>667</v>
      </c>
      <c r="U163" s="4">
        <v>683</v>
      </c>
      <c r="V163" s="4">
        <v>679</v>
      </c>
      <c r="W163" s="4">
        <v>722</v>
      </c>
      <c r="X163" s="4"/>
      <c r="Y163" s="4"/>
    </row>
    <row r="164" spans="2:25" x14ac:dyDescent="0.2">
      <c r="B164" t="s">
        <v>10</v>
      </c>
      <c r="C164" s="4">
        <v>887</v>
      </c>
      <c r="D164" s="4">
        <v>957</v>
      </c>
      <c r="E164" s="4">
        <v>1138</v>
      </c>
      <c r="F164" s="4">
        <v>1118</v>
      </c>
      <c r="G164" s="4">
        <v>1190</v>
      </c>
      <c r="H164" s="4">
        <v>1592</v>
      </c>
      <c r="I164" s="4">
        <v>1563</v>
      </c>
      <c r="J164" s="4">
        <v>1582</v>
      </c>
      <c r="K164" s="4">
        <v>1714</v>
      </c>
      <c r="L164" s="4">
        <v>1901</v>
      </c>
      <c r="M164" s="4">
        <v>1769</v>
      </c>
      <c r="N164" s="4">
        <v>1658</v>
      </c>
      <c r="O164" s="4">
        <v>1612</v>
      </c>
      <c r="P164" s="4">
        <v>1574</v>
      </c>
      <c r="Q164" s="4">
        <v>1515</v>
      </c>
      <c r="R164" s="4">
        <v>1504</v>
      </c>
      <c r="S164" s="4">
        <v>1518</v>
      </c>
      <c r="T164" s="4">
        <v>1542</v>
      </c>
      <c r="U164" s="4">
        <v>1618</v>
      </c>
      <c r="V164" s="4">
        <v>1653</v>
      </c>
      <c r="W164" s="4">
        <v>1791</v>
      </c>
      <c r="X164" s="4"/>
      <c r="Y164" s="4"/>
    </row>
    <row r="165" spans="2:25" x14ac:dyDescent="0.2">
      <c r="B165" t="s">
        <v>21</v>
      </c>
      <c r="C165" s="4">
        <v>498</v>
      </c>
      <c r="D165" s="4">
        <v>544</v>
      </c>
      <c r="E165" s="4">
        <v>1598</v>
      </c>
      <c r="F165" s="4">
        <v>1967</v>
      </c>
      <c r="G165" s="4">
        <v>2291</v>
      </c>
      <c r="H165" s="4">
        <v>2632</v>
      </c>
      <c r="I165" s="4">
        <v>2799</v>
      </c>
      <c r="J165" s="4">
        <v>3029</v>
      </c>
      <c r="K165" s="4">
        <v>3279</v>
      </c>
      <c r="L165" s="4">
        <v>3698</v>
      </c>
      <c r="M165" s="4">
        <v>3587</v>
      </c>
      <c r="N165" s="4">
        <v>3964</v>
      </c>
      <c r="O165" s="4">
        <v>3870</v>
      </c>
      <c r="P165" s="4">
        <v>3727</v>
      </c>
      <c r="Q165" s="4">
        <v>3803</v>
      </c>
      <c r="R165" s="4">
        <v>4070</v>
      </c>
      <c r="S165" s="4">
        <v>4071</v>
      </c>
      <c r="T165" s="4">
        <v>4326</v>
      </c>
      <c r="U165" s="4">
        <v>4582</v>
      </c>
      <c r="V165" s="4">
        <v>4896</v>
      </c>
      <c r="W165" s="4">
        <v>5000</v>
      </c>
      <c r="X165" s="4"/>
      <c r="Y165" s="4"/>
    </row>
    <row r="166" spans="2:25" x14ac:dyDescent="0.2">
      <c r="B166" t="s">
        <v>24</v>
      </c>
      <c r="C166" s="4">
        <v>88</v>
      </c>
      <c r="D166" s="4">
        <v>99</v>
      </c>
      <c r="E166" s="4">
        <v>430</v>
      </c>
      <c r="F166" s="4">
        <v>489</v>
      </c>
      <c r="G166" s="4">
        <v>529</v>
      </c>
      <c r="H166" s="4">
        <v>586</v>
      </c>
      <c r="I166" s="4">
        <v>643</v>
      </c>
      <c r="J166" s="4">
        <v>732</v>
      </c>
      <c r="K166" s="4">
        <v>859</v>
      </c>
      <c r="L166" s="4">
        <v>963</v>
      </c>
      <c r="M166" s="4">
        <v>1061</v>
      </c>
      <c r="N166" s="4">
        <v>990</v>
      </c>
      <c r="O166" s="4">
        <v>901</v>
      </c>
      <c r="P166" s="4">
        <v>820</v>
      </c>
      <c r="Q166" s="4">
        <v>828</v>
      </c>
      <c r="R166" s="4">
        <v>848</v>
      </c>
      <c r="S166" s="4">
        <v>872</v>
      </c>
      <c r="T166" s="4">
        <v>869</v>
      </c>
      <c r="U166" s="4">
        <v>956</v>
      </c>
      <c r="V166" s="4">
        <v>1000</v>
      </c>
      <c r="W166" s="4">
        <v>1043</v>
      </c>
      <c r="X166" s="4"/>
      <c r="Y166" s="4"/>
    </row>
    <row r="167" spans="2:25" x14ac:dyDescent="0.2">
      <c r="B167" t="s">
        <v>20</v>
      </c>
      <c r="C167" s="4">
        <v>284</v>
      </c>
      <c r="D167" s="4">
        <v>298</v>
      </c>
      <c r="E167" s="4">
        <v>343</v>
      </c>
      <c r="F167" s="4">
        <v>346</v>
      </c>
      <c r="G167" s="4">
        <v>400</v>
      </c>
      <c r="H167" s="4">
        <v>420</v>
      </c>
      <c r="I167" s="4">
        <v>455</v>
      </c>
      <c r="J167" s="4">
        <v>513</v>
      </c>
      <c r="K167" s="4">
        <v>567</v>
      </c>
      <c r="L167" s="4">
        <v>617</v>
      </c>
      <c r="M167" s="4">
        <v>641</v>
      </c>
      <c r="N167" s="4">
        <v>611</v>
      </c>
      <c r="O167" s="4">
        <v>582</v>
      </c>
      <c r="P167" s="4">
        <v>583</v>
      </c>
      <c r="Q167" s="4">
        <v>598</v>
      </c>
      <c r="R167" s="4">
        <v>629</v>
      </c>
      <c r="S167" s="4">
        <v>665</v>
      </c>
      <c r="T167" s="4">
        <v>685</v>
      </c>
      <c r="U167" s="4">
        <v>717</v>
      </c>
      <c r="V167" s="4">
        <v>748</v>
      </c>
      <c r="W167" s="4">
        <v>786</v>
      </c>
      <c r="X167" s="4"/>
      <c r="Y167" s="4"/>
    </row>
    <row r="168" spans="2:25" x14ac:dyDescent="0.2">
      <c r="B168" t="s">
        <v>11</v>
      </c>
      <c r="C168" s="4">
        <v>28</v>
      </c>
      <c r="D168" s="4">
        <v>28</v>
      </c>
      <c r="E168" s="4">
        <v>79</v>
      </c>
      <c r="F168" s="4">
        <v>105</v>
      </c>
      <c r="G168" s="4">
        <v>109</v>
      </c>
      <c r="H168" s="4">
        <v>121</v>
      </c>
      <c r="I168" s="4">
        <v>128</v>
      </c>
      <c r="J168" s="4">
        <v>140</v>
      </c>
      <c r="K168" s="4">
        <v>166</v>
      </c>
      <c r="L168" s="4">
        <v>207</v>
      </c>
      <c r="M168" s="4">
        <v>222</v>
      </c>
      <c r="N168" s="4">
        <v>198</v>
      </c>
      <c r="O168" s="4">
        <v>210</v>
      </c>
      <c r="P168" s="4">
        <v>205</v>
      </c>
      <c r="Q168" s="4">
        <v>205</v>
      </c>
      <c r="R168" s="4">
        <v>207</v>
      </c>
      <c r="S168" s="4">
        <v>212</v>
      </c>
      <c r="T168" s="4">
        <v>216</v>
      </c>
      <c r="U168" s="4">
        <v>230</v>
      </c>
      <c r="V168" s="4">
        <v>227</v>
      </c>
      <c r="W168" s="4">
        <v>224</v>
      </c>
      <c r="X168" s="4"/>
      <c r="Y168" s="4"/>
    </row>
    <row r="169" spans="2:25" x14ac:dyDescent="0.2">
      <c r="B169" t="s">
        <v>22</v>
      </c>
      <c r="C169" s="4">
        <v>1339</v>
      </c>
      <c r="D169" s="4">
        <v>1480</v>
      </c>
      <c r="E169" s="4">
        <v>1652</v>
      </c>
      <c r="F169" s="4">
        <v>1835</v>
      </c>
      <c r="G169" s="4">
        <v>2023</v>
      </c>
      <c r="H169" s="4">
        <v>2343</v>
      </c>
      <c r="I169" s="4">
        <v>2566</v>
      </c>
      <c r="J169" s="4">
        <v>2698</v>
      </c>
      <c r="K169" s="4">
        <v>2934</v>
      </c>
      <c r="L169" s="4">
        <v>3688</v>
      </c>
      <c r="M169" s="4">
        <v>3657</v>
      </c>
      <c r="N169" s="4">
        <v>3560</v>
      </c>
      <c r="O169" s="4">
        <v>3241</v>
      </c>
      <c r="P169" s="4">
        <v>3185</v>
      </c>
      <c r="Q169" s="4">
        <v>3264</v>
      </c>
      <c r="R169" s="4">
        <v>3371</v>
      </c>
      <c r="S169" s="4">
        <v>3558</v>
      </c>
      <c r="T169" s="4">
        <v>3637</v>
      </c>
      <c r="U169" s="4">
        <v>3739</v>
      </c>
      <c r="V169" s="4">
        <v>3886</v>
      </c>
      <c r="W169" s="4">
        <v>4291</v>
      </c>
      <c r="X169" s="4"/>
      <c r="Y169" s="4"/>
    </row>
    <row r="170" spans="2:25" x14ac:dyDescent="0.2">
      <c r="B170" t="s">
        <v>12</v>
      </c>
      <c r="C170" s="4">
        <v>860</v>
      </c>
      <c r="D170" s="4">
        <v>883</v>
      </c>
      <c r="E170" s="4">
        <v>973</v>
      </c>
      <c r="F170" s="4">
        <v>1069</v>
      </c>
      <c r="G170" s="4">
        <v>1149</v>
      </c>
      <c r="H170" s="4">
        <v>1220</v>
      </c>
      <c r="I170" s="4">
        <v>1357</v>
      </c>
      <c r="J170" s="4">
        <v>1464</v>
      </c>
      <c r="K170" s="4">
        <v>1565</v>
      </c>
      <c r="L170" s="4">
        <v>1667</v>
      </c>
      <c r="M170" s="4">
        <v>1684</v>
      </c>
      <c r="N170" s="4">
        <v>1639</v>
      </c>
      <c r="O170" s="4">
        <v>2017</v>
      </c>
      <c r="P170" s="4">
        <v>1954</v>
      </c>
      <c r="Q170" s="4">
        <v>1982</v>
      </c>
      <c r="R170" s="4">
        <v>2022</v>
      </c>
      <c r="S170" s="4">
        <v>2052</v>
      </c>
      <c r="T170" s="4">
        <v>2033</v>
      </c>
      <c r="U170" s="4">
        <v>2019</v>
      </c>
      <c r="V170" s="4">
        <v>1982</v>
      </c>
      <c r="W170" s="4">
        <v>2027</v>
      </c>
      <c r="X170" s="4"/>
      <c r="Y170" s="4"/>
    </row>
    <row r="171" spans="2:25" x14ac:dyDescent="0.2">
      <c r="B171" t="s">
        <v>23</v>
      </c>
      <c r="C171" s="4">
        <v>11100</v>
      </c>
      <c r="D171" s="4">
        <v>11898</v>
      </c>
      <c r="E171" s="4">
        <v>15972</v>
      </c>
      <c r="F171" s="4">
        <v>17810</v>
      </c>
      <c r="G171" s="4">
        <v>20377</v>
      </c>
      <c r="H171" s="4">
        <v>22557</v>
      </c>
      <c r="I171" s="4">
        <v>25192</v>
      </c>
      <c r="J171" s="4">
        <v>25372</v>
      </c>
      <c r="K171" s="4">
        <v>28309</v>
      </c>
      <c r="L171" s="4">
        <v>31839</v>
      </c>
      <c r="M171" s="4">
        <v>31916</v>
      </c>
      <c r="N171" s="4">
        <v>31142</v>
      </c>
      <c r="O171" s="4">
        <v>29641</v>
      </c>
      <c r="P171" s="4">
        <v>29105</v>
      </c>
      <c r="Q171" s="4">
        <v>29073</v>
      </c>
      <c r="R171" s="4">
        <v>29353</v>
      </c>
      <c r="S171" s="4">
        <v>30284</v>
      </c>
      <c r="T171" s="4">
        <v>31104</v>
      </c>
      <c r="U171" s="4">
        <v>32182</v>
      </c>
      <c r="V171" s="4">
        <v>33578</v>
      </c>
      <c r="W171" s="4">
        <v>35471</v>
      </c>
      <c r="X171" s="4"/>
      <c r="Y171" s="4"/>
    </row>
    <row r="172" spans="2:25" x14ac:dyDescent="0.2">
      <c r="B172" t="s">
        <v>28</v>
      </c>
      <c r="C172" s="4">
        <f>SUM(C154:C170)-C171</f>
        <v>0</v>
      </c>
      <c r="D172" s="4">
        <f t="shared" ref="D172" si="33">SUM(D154:D170)-D171</f>
        <v>0</v>
      </c>
      <c r="E172" s="4">
        <f t="shared" ref="E172" si="34">SUM(E154:E170)-E171</f>
        <v>0</v>
      </c>
      <c r="F172" s="4">
        <f t="shared" ref="F172" si="35">SUM(F154:F170)-F171</f>
        <v>0</v>
      </c>
      <c r="G172" s="4">
        <f t="shared" ref="G172" si="36">SUM(G154:G170)-G171</f>
        <v>0</v>
      </c>
      <c r="H172" s="4">
        <f t="shared" ref="H172" si="37">SUM(H154:H170)-H171</f>
        <v>0</v>
      </c>
      <c r="I172" s="4">
        <f t="shared" ref="I172" si="38">SUM(I154:I170)-I171</f>
        <v>0</v>
      </c>
      <c r="J172" s="4">
        <f t="shared" ref="J172" si="39">SUM(J154:J170)-J171</f>
        <v>0</v>
      </c>
      <c r="K172" s="4">
        <f t="shared" ref="K172" si="40">SUM(K154:K170)-K171</f>
        <v>0</v>
      </c>
      <c r="L172" s="4">
        <f t="shared" ref="L172" si="41">SUM(L154:L170)-L171</f>
        <v>0</v>
      </c>
      <c r="M172" s="4">
        <f t="shared" ref="M172" si="42">SUM(M154:M170)-M171</f>
        <v>0</v>
      </c>
      <c r="N172" s="4">
        <f t="shared" ref="N172" si="43">SUM(N154:N170)-N171</f>
        <v>0</v>
      </c>
      <c r="O172" s="4">
        <f t="shared" ref="O172" si="44">SUM(O154:O170)-O171</f>
        <v>0</v>
      </c>
      <c r="P172" s="4">
        <f t="shared" ref="P172" si="45">SUM(P154:P170)-P171</f>
        <v>0</v>
      </c>
      <c r="Q172" s="4">
        <f t="shared" ref="Q172:T172" si="46">SUM(Q154:Q170)-Q171</f>
        <v>0</v>
      </c>
      <c r="R172" s="4">
        <f t="shared" si="46"/>
        <v>0</v>
      </c>
      <c r="S172" s="4">
        <f t="shared" si="46"/>
        <v>0</v>
      </c>
      <c r="T172" s="4">
        <f t="shared" si="46"/>
        <v>0</v>
      </c>
      <c r="V172" s="4"/>
      <c r="W172" s="4"/>
      <c r="X172" s="4"/>
      <c r="Y172" s="4"/>
    </row>
    <row r="175" spans="2:25" x14ac:dyDescent="0.2">
      <c r="B175" s="2" t="s">
        <v>15</v>
      </c>
    </row>
    <row r="176" spans="2:25" s="17" customFormat="1" x14ac:dyDescent="0.2">
      <c r="C176" s="17" t="s">
        <v>59</v>
      </c>
      <c r="D176" s="17" t="s">
        <v>59</v>
      </c>
      <c r="E176" s="17" t="s">
        <v>59</v>
      </c>
      <c r="F176" s="17" t="s">
        <v>59</v>
      </c>
      <c r="G176" s="17" t="s">
        <v>59</v>
      </c>
      <c r="H176" s="17" t="s">
        <v>59</v>
      </c>
      <c r="I176" s="17" t="s">
        <v>59</v>
      </c>
      <c r="J176" s="17" t="s">
        <v>59</v>
      </c>
      <c r="K176" s="17" t="s">
        <v>59</v>
      </c>
      <c r="L176" s="17" t="s">
        <v>59</v>
      </c>
      <c r="M176" s="17" t="s">
        <v>59</v>
      </c>
      <c r="N176" s="17" t="s">
        <v>59</v>
      </c>
      <c r="O176" s="17" t="s">
        <v>59</v>
      </c>
      <c r="P176" s="17" t="s">
        <v>59</v>
      </c>
      <c r="Q176" s="17" t="s">
        <v>59</v>
      </c>
      <c r="R176" s="17" t="s">
        <v>59</v>
      </c>
      <c r="S176" s="17" t="s">
        <v>59</v>
      </c>
      <c r="T176" s="17" t="s">
        <v>59</v>
      </c>
      <c r="U176" s="17" t="s">
        <v>59</v>
      </c>
      <c r="V176" s="17" t="s">
        <v>59</v>
      </c>
      <c r="W176" s="17" t="s">
        <v>59</v>
      </c>
    </row>
    <row r="177" spans="2:26" x14ac:dyDescent="0.2">
      <c r="B177" s="3"/>
      <c r="C177" s="3">
        <v>2000</v>
      </c>
      <c r="D177" s="3">
        <f>C177+1</f>
        <v>2001</v>
      </c>
      <c r="E177" s="3">
        <f t="shared" ref="E177" si="47">D177+1</f>
        <v>2002</v>
      </c>
      <c r="F177" s="3">
        <f t="shared" ref="F177" si="48">E177+1</f>
        <v>2003</v>
      </c>
      <c r="G177" s="3">
        <f t="shared" ref="G177" si="49">F177+1</f>
        <v>2004</v>
      </c>
      <c r="H177" s="3">
        <f t="shared" ref="H177" si="50">G177+1</f>
        <v>2005</v>
      </c>
      <c r="I177" s="3">
        <f t="shared" ref="I177" si="51">H177+1</f>
        <v>2006</v>
      </c>
      <c r="J177" s="3">
        <f t="shared" ref="J177" si="52">I177+1</f>
        <v>2007</v>
      </c>
      <c r="K177" s="3">
        <f t="shared" ref="K177" si="53">J177+1</f>
        <v>2008</v>
      </c>
      <c r="L177" s="3">
        <f t="shared" ref="L177" si="54">K177+1</f>
        <v>2009</v>
      </c>
      <c r="M177" s="3">
        <f t="shared" ref="M177" si="55">L177+1</f>
        <v>2010</v>
      </c>
      <c r="N177" s="3">
        <f t="shared" ref="N177" si="56">M177+1</f>
        <v>2011</v>
      </c>
      <c r="O177" s="3">
        <f t="shared" ref="O177" si="57">N177+1</f>
        <v>2012</v>
      </c>
      <c r="P177" s="3">
        <f t="shared" ref="P177" si="58">O177+1</f>
        <v>2013</v>
      </c>
      <c r="Q177" s="3">
        <f t="shared" ref="Q177" si="59">P177+1</f>
        <v>2014</v>
      </c>
      <c r="R177" s="3">
        <v>2015</v>
      </c>
      <c r="S177" s="3">
        <v>2016</v>
      </c>
      <c r="T177" s="3">
        <v>2017</v>
      </c>
      <c r="U177" s="3">
        <f>T177+1</f>
        <v>2018</v>
      </c>
      <c r="V177" s="3">
        <f>U177+1</f>
        <v>2019</v>
      </c>
      <c r="W177" s="3">
        <f>V177+1</f>
        <v>2020</v>
      </c>
      <c r="X177" s="3"/>
      <c r="Y177" s="3"/>
      <c r="Z177" s="3"/>
    </row>
    <row r="178" spans="2:26" x14ac:dyDescent="0.2">
      <c r="B178" t="s">
        <v>0</v>
      </c>
      <c r="C178" s="4">
        <v>372</v>
      </c>
      <c r="D178" s="4">
        <v>375</v>
      </c>
      <c r="E178" s="4">
        <v>509</v>
      </c>
      <c r="F178" s="4">
        <v>545</v>
      </c>
      <c r="G178" s="4">
        <v>522</v>
      </c>
      <c r="H178" s="4">
        <v>762</v>
      </c>
      <c r="I178" s="4">
        <v>832</v>
      </c>
      <c r="J178" s="4">
        <v>934</v>
      </c>
      <c r="K178" s="4">
        <v>1215</v>
      </c>
      <c r="L178" s="4">
        <v>1144</v>
      </c>
      <c r="M178" s="4">
        <v>1121</v>
      </c>
      <c r="N178" s="4">
        <v>1136</v>
      </c>
      <c r="O178" s="4">
        <v>593</v>
      </c>
      <c r="P178" s="4">
        <v>518</v>
      </c>
      <c r="Q178" s="4">
        <v>532</v>
      </c>
      <c r="R178" s="4">
        <v>555</v>
      </c>
      <c r="S178" s="4">
        <v>604</v>
      </c>
      <c r="T178" s="4">
        <v>775</v>
      </c>
      <c r="U178" s="4">
        <v>708</v>
      </c>
      <c r="V178" s="4">
        <v>710</v>
      </c>
      <c r="W178" s="4">
        <v>685</v>
      </c>
      <c r="X178" s="4"/>
      <c r="Y178" s="4"/>
      <c r="Z178" s="4"/>
    </row>
    <row r="179" spans="2:26" x14ac:dyDescent="0.2">
      <c r="B179" t="s">
        <v>1</v>
      </c>
      <c r="C179" s="4">
        <v>59</v>
      </c>
      <c r="D179" s="4">
        <v>66</v>
      </c>
      <c r="E179" s="4">
        <v>77</v>
      </c>
      <c r="F179" s="4">
        <v>80</v>
      </c>
      <c r="G179" s="4">
        <v>104</v>
      </c>
      <c r="H179" s="4">
        <v>107</v>
      </c>
      <c r="I179" s="4">
        <v>147</v>
      </c>
      <c r="J179" s="4">
        <v>152</v>
      </c>
      <c r="K179" s="4">
        <v>156</v>
      </c>
      <c r="L179" s="4">
        <v>166</v>
      </c>
      <c r="M179" s="4">
        <v>168</v>
      </c>
      <c r="N179" s="4">
        <v>141</v>
      </c>
      <c r="O179" s="4">
        <v>118</v>
      </c>
      <c r="P179" s="4">
        <v>163</v>
      </c>
      <c r="Q179" s="4">
        <v>134</v>
      </c>
      <c r="R179" s="4">
        <v>161</v>
      </c>
      <c r="S179" s="4">
        <v>145</v>
      </c>
      <c r="T179" s="4">
        <v>187</v>
      </c>
      <c r="U179" s="4">
        <v>200</v>
      </c>
      <c r="V179" s="4">
        <v>195</v>
      </c>
      <c r="W179" s="4">
        <v>168</v>
      </c>
      <c r="X179" s="4"/>
      <c r="Y179" s="4"/>
      <c r="Z179" s="4"/>
    </row>
    <row r="180" spans="2:26" x14ac:dyDescent="0.2">
      <c r="B180" t="s">
        <v>2</v>
      </c>
      <c r="C180" s="4">
        <v>88</v>
      </c>
      <c r="D180" s="4">
        <v>102</v>
      </c>
      <c r="E180" s="4">
        <v>107</v>
      </c>
      <c r="F180" s="4">
        <v>110</v>
      </c>
      <c r="G180" s="4">
        <v>134</v>
      </c>
      <c r="H180" s="4">
        <v>151</v>
      </c>
      <c r="I180" s="4">
        <v>173</v>
      </c>
      <c r="J180" s="4">
        <v>199</v>
      </c>
      <c r="K180" s="4">
        <v>213</v>
      </c>
      <c r="L180" s="4">
        <v>160</v>
      </c>
      <c r="M180" s="4">
        <v>178</v>
      </c>
      <c r="N180" s="4">
        <v>165</v>
      </c>
      <c r="O180" s="4">
        <v>91</v>
      </c>
      <c r="P180" s="4">
        <v>83</v>
      </c>
      <c r="Q180" s="4">
        <v>100</v>
      </c>
      <c r="R180" s="4">
        <v>98</v>
      </c>
      <c r="S180" s="4">
        <v>98</v>
      </c>
      <c r="T180" s="4">
        <v>138</v>
      </c>
      <c r="U180" s="4">
        <v>145</v>
      </c>
      <c r="V180" s="4">
        <v>145</v>
      </c>
      <c r="W180" s="4">
        <v>172</v>
      </c>
      <c r="X180" s="4"/>
      <c r="Y180" s="4"/>
      <c r="Z180" s="4"/>
    </row>
    <row r="181" spans="2:26" x14ac:dyDescent="0.2">
      <c r="B181" t="s">
        <v>3</v>
      </c>
      <c r="C181" s="4">
        <v>34</v>
      </c>
      <c r="D181" s="4">
        <v>40</v>
      </c>
      <c r="E181" s="4">
        <v>51</v>
      </c>
      <c r="F181" s="4">
        <v>65</v>
      </c>
      <c r="G181" s="4">
        <v>102</v>
      </c>
      <c r="H181" s="4">
        <v>121</v>
      </c>
      <c r="I181" s="4">
        <v>143</v>
      </c>
      <c r="J181" s="4">
        <v>142</v>
      </c>
      <c r="K181" s="4">
        <v>135</v>
      </c>
      <c r="L181" s="4">
        <v>163</v>
      </c>
      <c r="M181" s="4">
        <v>138</v>
      </c>
      <c r="N181" s="4">
        <v>119</v>
      </c>
      <c r="O181" s="4">
        <v>108</v>
      </c>
      <c r="P181" s="4">
        <v>82</v>
      </c>
      <c r="Q181" s="4">
        <v>88</v>
      </c>
      <c r="R181" s="4">
        <v>88</v>
      </c>
      <c r="S181" s="4">
        <v>91</v>
      </c>
      <c r="T181" s="4">
        <v>102</v>
      </c>
      <c r="U181" s="4">
        <v>121</v>
      </c>
      <c r="V181" s="4">
        <v>136</v>
      </c>
      <c r="W181" s="4">
        <v>130</v>
      </c>
      <c r="X181" s="4"/>
      <c r="Y181" s="4"/>
      <c r="Z181" s="4"/>
    </row>
    <row r="182" spans="2:26" x14ac:dyDescent="0.2">
      <c r="B182" t="s">
        <v>4</v>
      </c>
      <c r="C182" s="4">
        <v>127</v>
      </c>
      <c r="D182" s="4">
        <v>118</v>
      </c>
      <c r="E182" s="4">
        <v>150</v>
      </c>
      <c r="F182" s="4">
        <v>152</v>
      </c>
      <c r="G182" s="4">
        <v>151</v>
      </c>
      <c r="H182" s="4">
        <v>177</v>
      </c>
      <c r="I182" s="4">
        <v>179</v>
      </c>
      <c r="J182" s="4">
        <v>188</v>
      </c>
      <c r="K182" s="4">
        <v>203</v>
      </c>
      <c r="L182" s="4">
        <v>242</v>
      </c>
      <c r="M182" s="4">
        <v>189</v>
      </c>
      <c r="N182" s="4">
        <v>147</v>
      </c>
      <c r="O182" s="4">
        <v>163</v>
      </c>
      <c r="P182" s="4">
        <v>138</v>
      </c>
      <c r="Q182" s="4">
        <v>121</v>
      </c>
      <c r="R182" s="4">
        <v>112</v>
      </c>
      <c r="S182" s="4">
        <v>172</v>
      </c>
      <c r="T182" s="4">
        <v>222</v>
      </c>
      <c r="U182" s="4">
        <v>240</v>
      </c>
      <c r="V182" s="4">
        <v>255</v>
      </c>
      <c r="W182" s="4">
        <v>208</v>
      </c>
      <c r="X182" s="4"/>
      <c r="Y182" s="4"/>
      <c r="Z182" s="4"/>
    </row>
    <row r="183" spans="2:26" x14ac:dyDescent="0.2">
      <c r="B183" t="s">
        <v>5</v>
      </c>
      <c r="C183" s="4">
        <v>38</v>
      </c>
      <c r="D183" s="4">
        <v>41</v>
      </c>
      <c r="E183" s="4">
        <v>51</v>
      </c>
      <c r="F183" s="4">
        <v>85</v>
      </c>
      <c r="G183" s="4">
        <v>65</v>
      </c>
      <c r="H183" s="4">
        <v>79</v>
      </c>
      <c r="I183" s="4">
        <v>73</v>
      </c>
      <c r="J183" s="4">
        <v>81</v>
      </c>
      <c r="K183" s="4">
        <v>92</v>
      </c>
      <c r="L183" s="4">
        <v>101</v>
      </c>
      <c r="M183" s="4">
        <v>85</v>
      </c>
      <c r="N183" s="4">
        <v>90</v>
      </c>
      <c r="O183" s="4">
        <v>82</v>
      </c>
      <c r="P183" s="4">
        <v>68</v>
      </c>
      <c r="Q183" s="4">
        <v>77</v>
      </c>
      <c r="R183" s="4">
        <v>79</v>
      </c>
      <c r="S183" s="4">
        <v>72</v>
      </c>
      <c r="T183" s="4">
        <v>77</v>
      </c>
      <c r="U183" s="4">
        <v>81</v>
      </c>
      <c r="V183" s="4">
        <v>78</v>
      </c>
      <c r="W183" s="4">
        <v>77</v>
      </c>
      <c r="X183" s="4"/>
      <c r="Y183" s="4"/>
      <c r="Z183" s="4"/>
    </row>
    <row r="184" spans="2:26" x14ac:dyDescent="0.2">
      <c r="B184" t="s">
        <v>6</v>
      </c>
      <c r="C184" s="4">
        <v>137</v>
      </c>
      <c r="D184" s="4">
        <v>147</v>
      </c>
      <c r="E184" s="4">
        <v>242</v>
      </c>
      <c r="F184" s="4">
        <v>219</v>
      </c>
      <c r="G184" s="4">
        <v>247</v>
      </c>
      <c r="H184" s="4">
        <v>288</v>
      </c>
      <c r="I184" s="4">
        <v>311</v>
      </c>
      <c r="J184" s="4">
        <v>328</v>
      </c>
      <c r="K184" s="4">
        <v>318</v>
      </c>
      <c r="L184" s="4">
        <v>385</v>
      </c>
      <c r="M184" s="4">
        <v>306</v>
      </c>
      <c r="N184" s="4">
        <v>454</v>
      </c>
      <c r="O184" s="4">
        <v>165</v>
      </c>
      <c r="P184" s="4">
        <v>257</v>
      </c>
      <c r="Q184" s="4">
        <v>260</v>
      </c>
      <c r="R184" s="4">
        <v>225</v>
      </c>
      <c r="S184" s="4">
        <v>204</v>
      </c>
      <c r="T184" s="4">
        <v>236</v>
      </c>
      <c r="U184" s="4">
        <v>235</v>
      </c>
      <c r="V184" s="4">
        <v>305</v>
      </c>
      <c r="W184" s="4">
        <v>281</v>
      </c>
      <c r="X184" s="4"/>
      <c r="Y184" s="4"/>
      <c r="Z184" s="4"/>
    </row>
    <row r="185" spans="2:26" x14ac:dyDescent="0.2">
      <c r="B185" t="s">
        <v>7</v>
      </c>
      <c r="C185" s="4">
        <v>129</v>
      </c>
      <c r="D185" s="4">
        <v>120</v>
      </c>
      <c r="E185" s="4">
        <v>149</v>
      </c>
      <c r="F185" s="4">
        <v>155</v>
      </c>
      <c r="G185" s="4">
        <v>161</v>
      </c>
      <c r="H185" s="4">
        <v>202</v>
      </c>
      <c r="I185" s="4">
        <v>214</v>
      </c>
      <c r="J185" s="4">
        <v>297</v>
      </c>
      <c r="K185" s="4">
        <v>263</v>
      </c>
      <c r="L185" s="4">
        <v>293</v>
      </c>
      <c r="M185" s="4">
        <v>293</v>
      </c>
      <c r="N185" s="4">
        <v>220</v>
      </c>
      <c r="O185" s="4">
        <v>198</v>
      </c>
      <c r="P185" s="4">
        <v>194</v>
      </c>
      <c r="Q185" s="4">
        <v>190</v>
      </c>
      <c r="R185" s="4">
        <v>168</v>
      </c>
      <c r="S185" s="4">
        <v>138</v>
      </c>
      <c r="T185" s="4">
        <v>174</v>
      </c>
      <c r="U185" s="4">
        <v>161</v>
      </c>
      <c r="V185" s="4">
        <v>198</v>
      </c>
      <c r="W185" s="4">
        <v>221</v>
      </c>
      <c r="X185" s="4"/>
      <c r="Y185" s="4"/>
      <c r="Z185" s="4"/>
    </row>
    <row r="186" spans="2:26" x14ac:dyDescent="0.2">
      <c r="B186" t="s">
        <v>8</v>
      </c>
      <c r="C186" s="4">
        <v>572</v>
      </c>
      <c r="D186" s="4">
        <v>553</v>
      </c>
      <c r="E186" s="4">
        <v>672</v>
      </c>
      <c r="F186" s="4">
        <v>1002</v>
      </c>
      <c r="G186" s="4">
        <v>1120</v>
      </c>
      <c r="H186" s="4">
        <v>1259</v>
      </c>
      <c r="I186" s="4">
        <v>1516</v>
      </c>
      <c r="J186" s="4">
        <v>1420</v>
      </c>
      <c r="K186" s="4">
        <v>1593</v>
      </c>
      <c r="L186" s="4">
        <v>1612</v>
      </c>
      <c r="M186" s="4">
        <v>1615</v>
      </c>
      <c r="N186" s="4">
        <v>1507</v>
      </c>
      <c r="O186" s="4">
        <v>1159</v>
      </c>
      <c r="P186" s="4">
        <v>1079</v>
      </c>
      <c r="Q186" s="4">
        <v>1039</v>
      </c>
      <c r="R186" s="4">
        <v>1198</v>
      </c>
      <c r="S186" s="4">
        <v>1228</v>
      </c>
      <c r="T186" s="4">
        <v>1214</v>
      </c>
      <c r="U186" s="4">
        <v>1195</v>
      </c>
      <c r="V186" s="4">
        <v>1304</v>
      </c>
      <c r="W186" s="4">
        <v>1656</v>
      </c>
      <c r="X186" s="4"/>
      <c r="Y186" s="4"/>
      <c r="Z186" s="4"/>
    </row>
    <row r="187" spans="2:26" x14ac:dyDescent="0.2">
      <c r="B187" t="s">
        <v>9</v>
      </c>
      <c r="C187" s="4">
        <v>106</v>
      </c>
      <c r="D187" s="4">
        <v>125</v>
      </c>
      <c r="E187" s="4">
        <v>125</v>
      </c>
      <c r="F187" s="4">
        <v>138</v>
      </c>
      <c r="G187" s="4">
        <v>130</v>
      </c>
      <c r="H187" s="4">
        <v>159</v>
      </c>
      <c r="I187" s="4">
        <v>181</v>
      </c>
      <c r="J187" s="4">
        <v>222</v>
      </c>
      <c r="K187" s="4">
        <v>220</v>
      </c>
      <c r="L187" s="4">
        <v>233</v>
      </c>
      <c r="M187" s="4">
        <v>247</v>
      </c>
      <c r="N187" s="4">
        <v>205</v>
      </c>
      <c r="O187" s="4">
        <v>171</v>
      </c>
      <c r="P187" s="4">
        <v>171</v>
      </c>
      <c r="Q187" s="4">
        <v>185</v>
      </c>
      <c r="R187" s="4">
        <v>208</v>
      </c>
      <c r="S187" s="4">
        <v>188</v>
      </c>
      <c r="T187" s="4">
        <v>220</v>
      </c>
      <c r="U187" s="4">
        <v>218</v>
      </c>
      <c r="V187" s="4">
        <v>246</v>
      </c>
      <c r="W187" s="4">
        <v>188</v>
      </c>
      <c r="X187" s="4"/>
      <c r="Y187" s="4"/>
      <c r="Z187" s="4"/>
    </row>
    <row r="188" spans="2:26" x14ac:dyDescent="0.2">
      <c r="B188" t="s">
        <v>10</v>
      </c>
      <c r="C188" s="4">
        <v>202</v>
      </c>
      <c r="D188" s="4">
        <v>222</v>
      </c>
      <c r="E188" s="4">
        <v>271</v>
      </c>
      <c r="F188" s="4">
        <v>326</v>
      </c>
      <c r="G188" s="4">
        <v>252</v>
      </c>
      <c r="H188" s="4">
        <v>284</v>
      </c>
      <c r="I188" s="4">
        <v>297</v>
      </c>
      <c r="J188" s="4">
        <v>408</v>
      </c>
      <c r="K188" s="4">
        <v>421</v>
      </c>
      <c r="L188" s="4">
        <v>364</v>
      </c>
      <c r="M188" s="4">
        <v>340</v>
      </c>
      <c r="N188" s="4">
        <v>283</v>
      </c>
      <c r="O188" s="4">
        <v>231</v>
      </c>
      <c r="P188" s="4">
        <v>231</v>
      </c>
      <c r="Q188" s="4">
        <v>206</v>
      </c>
      <c r="R188" s="4">
        <v>177</v>
      </c>
      <c r="S188" s="4">
        <v>197</v>
      </c>
      <c r="T188" s="4">
        <v>218</v>
      </c>
      <c r="U188" s="4">
        <v>221</v>
      </c>
      <c r="V188" s="4">
        <v>243</v>
      </c>
      <c r="W188" s="4">
        <v>258</v>
      </c>
      <c r="X188" s="4"/>
      <c r="Y188" s="4"/>
      <c r="Z188" s="4"/>
    </row>
    <row r="189" spans="2:26" x14ac:dyDescent="0.2">
      <c r="B189" t="s">
        <v>21</v>
      </c>
      <c r="C189" s="4">
        <v>584</v>
      </c>
      <c r="D189" s="4">
        <v>586</v>
      </c>
      <c r="E189" s="4">
        <v>708</v>
      </c>
      <c r="F189" s="4">
        <v>827</v>
      </c>
      <c r="G189" s="4">
        <v>896</v>
      </c>
      <c r="H189" s="4">
        <v>953</v>
      </c>
      <c r="I189" s="4">
        <v>1056</v>
      </c>
      <c r="J189" s="4">
        <v>1247</v>
      </c>
      <c r="K189" s="4">
        <v>1499</v>
      </c>
      <c r="L189" s="4">
        <v>1559</v>
      </c>
      <c r="M189" s="4">
        <v>1306</v>
      </c>
      <c r="N189" s="4">
        <v>1612</v>
      </c>
      <c r="O189" s="4">
        <v>1434</v>
      </c>
      <c r="P189" s="4">
        <v>1046</v>
      </c>
      <c r="Q189" s="4">
        <v>1109</v>
      </c>
      <c r="R189" s="4">
        <v>1051</v>
      </c>
      <c r="S189" s="4">
        <v>1240</v>
      </c>
      <c r="T189" s="4">
        <v>1465</v>
      </c>
      <c r="U189" s="4">
        <v>1087</v>
      </c>
      <c r="V189" s="4">
        <v>1405</v>
      </c>
      <c r="W189" s="4">
        <v>1706</v>
      </c>
      <c r="X189" s="4"/>
      <c r="Y189" s="4"/>
      <c r="Z189" s="4"/>
    </row>
    <row r="190" spans="2:26" x14ac:dyDescent="0.2">
      <c r="B190" t="s">
        <v>24</v>
      </c>
      <c r="C190" s="4">
        <v>54</v>
      </c>
      <c r="D190" s="4">
        <v>61</v>
      </c>
      <c r="E190" s="4">
        <v>89</v>
      </c>
      <c r="F190" s="4">
        <v>84</v>
      </c>
      <c r="G190" s="4">
        <v>110</v>
      </c>
      <c r="H190" s="4">
        <v>125</v>
      </c>
      <c r="I190" s="4">
        <v>133</v>
      </c>
      <c r="J190" s="4">
        <v>141</v>
      </c>
      <c r="K190" s="4">
        <v>179</v>
      </c>
      <c r="L190" s="4">
        <v>145</v>
      </c>
      <c r="M190" s="4">
        <v>171</v>
      </c>
      <c r="N190" s="4">
        <v>116</v>
      </c>
      <c r="O190" s="4">
        <v>117</v>
      </c>
      <c r="P190" s="4">
        <v>87</v>
      </c>
      <c r="Q190" s="4">
        <v>94</v>
      </c>
      <c r="R190" s="4">
        <v>88</v>
      </c>
      <c r="S190" s="4">
        <v>92</v>
      </c>
      <c r="T190" s="4">
        <v>111</v>
      </c>
      <c r="U190" s="4">
        <v>123</v>
      </c>
      <c r="V190" s="4">
        <v>130</v>
      </c>
      <c r="W190" s="4">
        <v>119</v>
      </c>
      <c r="X190" s="4"/>
      <c r="Y190" s="4"/>
      <c r="Z190" s="4"/>
    </row>
    <row r="191" spans="2:26" x14ac:dyDescent="0.2">
      <c r="B191" t="s">
        <v>20</v>
      </c>
      <c r="C191" s="4">
        <v>123</v>
      </c>
      <c r="D191" s="4">
        <v>111</v>
      </c>
      <c r="E191" s="4">
        <v>127</v>
      </c>
      <c r="F191" s="4">
        <v>137</v>
      </c>
      <c r="G191" s="4">
        <v>132</v>
      </c>
      <c r="H191" s="4">
        <v>136</v>
      </c>
      <c r="I191" s="4">
        <v>146</v>
      </c>
      <c r="J191" s="4">
        <v>179</v>
      </c>
      <c r="K191" s="4">
        <v>172</v>
      </c>
      <c r="L191" s="4">
        <v>185</v>
      </c>
      <c r="M191" s="4">
        <v>198</v>
      </c>
      <c r="N191" s="4">
        <v>153</v>
      </c>
      <c r="O191" s="4">
        <v>137</v>
      </c>
      <c r="P191" s="4">
        <v>100</v>
      </c>
      <c r="Q191" s="4">
        <v>94</v>
      </c>
      <c r="R191" s="4">
        <v>98</v>
      </c>
      <c r="S191" s="4">
        <v>96</v>
      </c>
      <c r="T191" s="4">
        <v>103</v>
      </c>
      <c r="U191" s="4">
        <v>122</v>
      </c>
      <c r="V191" s="4">
        <v>136</v>
      </c>
      <c r="W191" s="4">
        <v>129</v>
      </c>
      <c r="X191" s="4"/>
      <c r="Y191" s="4"/>
      <c r="Z191" s="4"/>
    </row>
    <row r="192" spans="2:26" x14ac:dyDescent="0.2">
      <c r="B192" t="s">
        <v>11</v>
      </c>
      <c r="C192" s="4">
        <v>25</v>
      </c>
      <c r="D192" s="4">
        <v>29</v>
      </c>
      <c r="E192" s="4">
        <v>31</v>
      </c>
      <c r="F192" s="4">
        <v>35</v>
      </c>
      <c r="G192" s="4">
        <v>39</v>
      </c>
      <c r="H192" s="4">
        <v>43</v>
      </c>
      <c r="I192" s="4">
        <v>45</v>
      </c>
      <c r="J192" s="4">
        <v>47</v>
      </c>
      <c r="K192" s="4">
        <v>56</v>
      </c>
      <c r="L192" s="4">
        <v>65</v>
      </c>
      <c r="M192" s="4">
        <v>69</v>
      </c>
      <c r="N192" s="4">
        <v>48</v>
      </c>
      <c r="O192" s="4">
        <v>55</v>
      </c>
      <c r="P192" s="4">
        <v>44</v>
      </c>
      <c r="Q192" s="4">
        <v>38</v>
      </c>
      <c r="R192" s="4">
        <v>40</v>
      </c>
      <c r="S192" s="4">
        <v>45</v>
      </c>
      <c r="T192" s="4">
        <v>45</v>
      </c>
      <c r="U192" s="4">
        <v>47</v>
      </c>
      <c r="V192" s="4">
        <v>57</v>
      </c>
      <c r="W192" s="4">
        <v>53</v>
      </c>
      <c r="X192" s="4"/>
      <c r="Y192" s="4"/>
      <c r="Z192" s="4"/>
    </row>
    <row r="193" spans="2:29" x14ac:dyDescent="0.2">
      <c r="B193" t="s">
        <v>22</v>
      </c>
      <c r="C193" s="4">
        <v>369</v>
      </c>
      <c r="D193" s="4">
        <v>364</v>
      </c>
      <c r="E193" s="4">
        <v>404</v>
      </c>
      <c r="F193" s="4">
        <v>368</v>
      </c>
      <c r="G193" s="4">
        <v>435</v>
      </c>
      <c r="H193" s="4">
        <v>487</v>
      </c>
      <c r="I193" s="4">
        <v>603</v>
      </c>
      <c r="J193" s="4">
        <v>633</v>
      </c>
      <c r="K193" s="4">
        <v>666</v>
      </c>
      <c r="L193" s="4">
        <v>601</v>
      </c>
      <c r="M193" s="4">
        <v>493</v>
      </c>
      <c r="N193" s="4">
        <v>407</v>
      </c>
      <c r="O193" s="4">
        <v>314</v>
      </c>
      <c r="P193" s="4">
        <v>216</v>
      </c>
      <c r="Q193" s="4">
        <v>195</v>
      </c>
      <c r="R193" s="4">
        <v>235</v>
      </c>
      <c r="S193" s="4">
        <v>227</v>
      </c>
      <c r="T193" s="4">
        <v>271</v>
      </c>
      <c r="U193" s="4">
        <v>359</v>
      </c>
      <c r="V193" s="4">
        <v>501</v>
      </c>
      <c r="W193" s="4">
        <v>308</v>
      </c>
      <c r="X193" s="4"/>
      <c r="Y193" s="4"/>
      <c r="Z193" s="4"/>
    </row>
    <row r="194" spans="2:29" x14ac:dyDescent="0.2">
      <c r="B194" t="s">
        <v>12</v>
      </c>
      <c r="C194" s="4">
        <v>236</v>
      </c>
      <c r="D194" s="4">
        <v>248</v>
      </c>
      <c r="E194" s="4">
        <v>315</v>
      </c>
      <c r="F194" s="4">
        <v>357</v>
      </c>
      <c r="G194" s="4">
        <v>358</v>
      </c>
      <c r="H194" s="4">
        <v>383</v>
      </c>
      <c r="I194" s="4">
        <v>380</v>
      </c>
      <c r="J194" s="4">
        <v>452</v>
      </c>
      <c r="K194" s="4">
        <v>631</v>
      </c>
      <c r="L194" s="4">
        <v>769</v>
      </c>
      <c r="M194" s="4">
        <v>631</v>
      </c>
      <c r="N194" s="4">
        <v>618</v>
      </c>
      <c r="O194" s="4">
        <v>512</v>
      </c>
      <c r="P194" s="4">
        <v>340</v>
      </c>
      <c r="Q194" s="4">
        <v>452</v>
      </c>
      <c r="R194" s="4">
        <v>427</v>
      </c>
      <c r="S194" s="4">
        <v>449</v>
      </c>
      <c r="T194" s="4">
        <v>494</v>
      </c>
      <c r="U194" s="4">
        <v>472</v>
      </c>
      <c r="V194" s="4">
        <v>507</v>
      </c>
      <c r="W194" s="4">
        <v>506</v>
      </c>
      <c r="X194" s="4"/>
      <c r="Y194" s="4"/>
      <c r="Z194" s="4"/>
    </row>
    <row r="195" spans="2:29" x14ac:dyDescent="0.2">
      <c r="B195" t="s">
        <v>23</v>
      </c>
      <c r="C195" s="4">
        <v>3255</v>
      </c>
      <c r="D195" s="4">
        <v>3308</v>
      </c>
      <c r="E195" s="4">
        <v>4078</v>
      </c>
      <c r="F195" s="4">
        <v>4685</v>
      </c>
      <c r="G195" s="4">
        <v>4958</v>
      </c>
      <c r="H195" s="4">
        <v>5716</v>
      </c>
      <c r="I195" s="4">
        <v>6429</v>
      </c>
      <c r="J195" s="4">
        <v>7070</v>
      </c>
      <c r="K195" s="4">
        <v>8032</v>
      </c>
      <c r="L195" s="4">
        <v>8187</v>
      </c>
      <c r="M195" s="4">
        <v>7548</v>
      </c>
      <c r="N195" s="4">
        <v>7421</v>
      </c>
      <c r="O195" s="4">
        <v>5648</v>
      </c>
      <c r="P195" s="4">
        <v>4817</v>
      </c>
      <c r="Q195" s="4">
        <v>4914</v>
      </c>
      <c r="R195" s="4">
        <v>5008</v>
      </c>
      <c r="S195" s="4">
        <v>5286</v>
      </c>
      <c r="T195" s="4">
        <v>6052</v>
      </c>
      <c r="U195" s="4">
        <v>5735</v>
      </c>
      <c r="V195" s="4">
        <v>6551</v>
      </c>
      <c r="W195" s="4">
        <v>6865</v>
      </c>
      <c r="X195" s="4"/>
      <c r="Y195" s="4"/>
      <c r="Z195" s="4"/>
    </row>
    <row r="196" spans="2:29" x14ac:dyDescent="0.2">
      <c r="B196" t="s">
        <v>28</v>
      </c>
      <c r="C196" s="4">
        <f>SUM(C178:C194)-C195</f>
        <v>0</v>
      </c>
      <c r="D196" s="4">
        <f t="shared" ref="D196" si="60">SUM(D178:D194)-D195</f>
        <v>0</v>
      </c>
      <c r="E196" s="4">
        <f t="shared" ref="E196" si="61">SUM(E178:E194)-E195</f>
        <v>0</v>
      </c>
      <c r="F196" s="4">
        <f t="shared" ref="F196" si="62">SUM(F178:F194)-F195</f>
        <v>0</v>
      </c>
      <c r="G196" s="4">
        <f t="shared" ref="G196" si="63">SUM(G178:G194)-G195</f>
        <v>0</v>
      </c>
      <c r="H196" s="4">
        <f t="shared" ref="H196" si="64">SUM(H178:H194)-H195</f>
        <v>0</v>
      </c>
      <c r="I196" s="4">
        <f t="shared" ref="I196" si="65">SUM(I178:I194)-I195</f>
        <v>0</v>
      </c>
      <c r="J196" s="4">
        <f t="shared" ref="J196" si="66">SUM(J178:J194)-J195</f>
        <v>0</v>
      </c>
      <c r="K196" s="4">
        <f t="shared" ref="K196" si="67">SUM(K178:K194)-K195</f>
        <v>0</v>
      </c>
      <c r="L196" s="4">
        <f t="shared" ref="L196" si="68">SUM(L178:L194)-L195</f>
        <v>0</v>
      </c>
      <c r="M196" s="4">
        <f t="shared" ref="M196" si="69">SUM(M178:M194)-M195</f>
        <v>0</v>
      </c>
      <c r="N196" s="4">
        <f t="shared" ref="N196" si="70">SUM(N178:N194)-N195</f>
        <v>0</v>
      </c>
      <c r="O196" s="4">
        <f t="shared" ref="O196" si="71">SUM(O178:O194)-O195</f>
        <v>0</v>
      </c>
      <c r="P196" s="4">
        <f t="shared" ref="P196" si="72">SUM(P178:P194)-P195</f>
        <v>0</v>
      </c>
      <c r="Q196" s="4">
        <f t="shared" ref="Q196" si="73">SUM(Q178:Q194)-Q195</f>
        <v>0</v>
      </c>
      <c r="R196" s="4">
        <v>0</v>
      </c>
      <c r="S196" s="4">
        <v>0</v>
      </c>
      <c r="T196" s="4">
        <v>0</v>
      </c>
      <c r="U196" s="4">
        <v>0</v>
      </c>
      <c r="V196" s="4">
        <v>0</v>
      </c>
      <c r="W196" s="4">
        <v>0</v>
      </c>
      <c r="Y196" s="4"/>
      <c r="Z196" s="4"/>
      <c r="AA196" s="4"/>
      <c r="AB196" s="4"/>
      <c r="AC196" s="4"/>
    </row>
    <row r="197" spans="2:29" x14ac:dyDescent="0.2">
      <c r="Y197" s="4"/>
      <c r="Z197" s="4"/>
      <c r="AA197" s="4"/>
      <c r="AB197" s="4"/>
      <c r="AC197" s="4"/>
    </row>
    <row r="199" spans="2:29" x14ac:dyDescent="0.2">
      <c r="B199" s="16" t="s">
        <v>18</v>
      </c>
    </row>
    <row r="200" spans="2:29" x14ac:dyDescent="0.2">
      <c r="B200" t="s">
        <v>56</v>
      </c>
    </row>
    <row r="201" spans="2:29" s="17" customFormat="1" x14ac:dyDescent="0.2">
      <c r="C201" s="17" t="s">
        <v>59</v>
      </c>
      <c r="D201" s="17" t="s">
        <v>59</v>
      </c>
      <c r="E201" s="17" t="s">
        <v>59</v>
      </c>
      <c r="F201" s="17" t="s">
        <v>59</v>
      </c>
      <c r="G201" s="17" t="s">
        <v>59</v>
      </c>
      <c r="H201" s="17" t="s">
        <v>59</v>
      </c>
      <c r="I201" s="17" t="s">
        <v>59</v>
      </c>
      <c r="J201" s="17" t="s">
        <v>59</v>
      </c>
      <c r="K201" s="17" t="s">
        <v>59</v>
      </c>
      <c r="L201" s="17" t="s">
        <v>59</v>
      </c>
      <c r="M201" s="17" t="s">
        <v>59</v>
      </c>
      <c r="N201" s="17" t="s">
        <v>59</v>
      </c>
      <c r="O201" s="17" t="s">
        <v>59</v>
      </c>
      <c r="P201" s="17" t="s">
        <v>59</v>
      </c>
      <c r="Q201" s="17" t="s">
        <v>59</v>
      </c>
      <c r="R201" s="17" t="s">
        <v>59</v>
      </c>
      <c r="S201" s="17" t="s">
        <v>59</v>
      </c>
      <c r="T201" s="17" t="s">
        <v>59</v>
      </c>
      <c r="U201" s="17" t="s">
        <v>59</v>
      </c>
      <c r="V201" s="17" t="s">
        <v>59</v>
      </c>
      <c r="W201" s="17" t="s">
        <v>59</v>
      </c>
      <c r="Y201" s="24" t="s">
        <v>84</v>
      </c>
    </row>
    <row r="202" spans="2:29" x14ac:dyDescent="0.2">
      <c r="B202" s="3"/>
      <c r="C202" s="3">
        <v>2000</v>
      </c>
      <c r="D202" s="3">
        <f>C202+1</f>
        <v>2001</v>
      </c>
      <c r="E202" s="3">
        <f t="shared" ref="E202" si="74">D202+1</f>
        <v>2002</v>
      </c>
      <c r="F202" s="3">
        <f t="shared" ref="F202" si="75">E202+1</f>
        <v>2003</v>
      </c>
      <c r="G202" s="3">
        <f t="shared" ref="G202" si="76">F202+1</f>
        <v>2004</v>
      </c>
      <c r="H202" s="3">
        <f t="shared" ref="H202" si="77">G202+1</f>
        <v>2005</v>
      </c>
      <c r="I202" s="3">
        <f t="shared" ref="I202" si="78">H202+1</f>
        <v>2006</v>
      </c>
      <c r="J202" s="3">
        <f t="shared" ref="J202" si="79">I202+1</f>
        <v>2007</v>
      </c>
      <c r="K202" s="3">
        <f t="shared" ref="K202" si="80">J202+1</f>
        <v>2008</v>
      </c>
      <c r="L202" s="3">
        <f t="shared" ref="L202" si="81">K202+1</f>
        <v>2009</v>
      </c>
      <c r="M202" s="3">
        <f t="shared" ref="M202" si="82">L202+1</f>
        <v>2010</v>
      </c>
      <c r="N202" s="3">
        <f t="shared" ref="N202" si="83">M202+1</f>
        <v>2011</v>
      </c>
      <c r="O202" s="3">
        <f t="shared" ref="O202" si="84">N202+1</f>
        <v>2012</v>
      </c>
      <c r="P202" s="3">
        <f t="shared" ref="P202" si="85">O202+1</f>
        <v>2013</v>
      </c>
      <c r="Q202" s="3">
        <f t="shared" ref="Q202" si="86">P202+1</f>
        <v>2014</v>
      </c>
      <c r="R202" s="3">
        <v>2015</v>
      </c>
      <c r="S202" s="3">
        <v>2016</v>
      </c>
      <c r="T202" s="3">
        <v>2017</v>
      </c>
      <c r="U202" s="3">
        <f>T202+1</f>
        <v>2018</v>
      </c>
      <c r="V202" s="3">
        <f>U202+1</f>
        <v>2019</v>
      </c>
      <c r="W202" s="3">
        <f>V202+1</f>
        <v>2020</v>
      </c>
      <c r="X202" s="3"/>
      <c r="Y202" s="17" t="s">
        <v>70</v>
      </c>
      <c r="Z202" t="s">
        <v>71</v>
      </c>
      <c r="AA202" t="s">
        <v>73</v>
      </c>
    </row>
    <row r="203" spans="2:29" x14ac:dyDescent="0.2">
      <c r="B203" t="s">
        <v>0</v>
      </c>
      <c r="C203" s="4">
        <v>-844</v>
      </c>
      <c r="D203" s="4">
        <v>-521</v>
      </c>
      <c r="E203" s="4">
        <v>-436</v>
      </c>
      <c r="F203" s="4">
        <v>15</v>
      </c>
      <c r="G203" s="4">
        <v>2533</v>
      </c>
      <c r="H203" s="4">
        <v>284</v>
      </c>
      <c r="I203" s="4">
        <v>380</v>
      </c>
      <c r="J203" s="4">
        <v>453</v>
      </c>
      <c r="K203" s="4">
        <v>-1581</v>
      </c>
      <c r="L203" s="4">
        <v>-2618</v>
      </c>
      <c r="M203" s="4">
        <v>-6148</v>
      </c>
      <c r="N203" s="4">
        <v>-9514</v>
      </c>
      <c r="O203" s="4">
        <v>-3015</v>
      </c>
      <c r="P203" s="4">
        <v>-2207</v>
      </c>
      <c r="Q203" s="4">
        <v>-2268</v>
      </c>
      <c r="R203" s="4">
        <v>-1737</v>
      </c>
      <c r="S203" s="4">
        <v>-922</v>
      </c>
      <c r="T203" s="4">
        <v>-563</v>
      </c>
      <c r="U203" s="4">
        <v>-817</v>
      </c>
      <c r="V203" s="4">
        <v>-562</v>
      </c>
      <c r="W203" s="4">
        <v>206</v>
      </c>
      <c r="X203" s="4"/>
      <c r="Y203" s="4">
        <v>32</v>
      </c>
      <c r="Z203" s="4">
        <v>-478</v>
      </c>
      <c r="AA203" s="7">
        <f>Z203/'otras variables'!V8</f>
        <v>-2.8818529113246805E-3</v>
      </c>
    </row>
    <row r="204" spans="2:29" x14ac:dyDescent="0.2">
      <c r="B204" t="s">
        <v>1</v>
      </c>
      <c r="C204" s="4">
        <v>-103</v>
      </c>
      <c r="D204" s="4">
        <v>-36</v>
      </c>
      <c r="E204" s="4">
        <v>-112</v>
      </c>
      <c r="F204" s="4">
        <v>-24</v>
      </c>
      <c r="G204" s="4">
        <v>-146</v>
      </c>
      <c r="H204" s="4">
        <v>-12</v>
      </c>
      <c r="I204" s="4">
        <v>-74</v>
      </c>
      <c r="J204" s="4">
        <v>-58</v>
      </c>
      <c r="K204" s="4">
        <v>-392</v>
      </c>
      <c r="L204" s="4">
        <v>-566</v>
      </c>
      <c r="M204" s="4">
        <v>-1170</v>
      </c>
      <c r="N204" s="4">
        <v>-1621</v>
      </c>
      <c r="O204" s="4">
        <v>-546</v>
      </c>
      <c r="P204" s="4">
        <v>-734</v>
      </c>
      <c r="Q204" s="4">
        <v>-590</v>
      </c>
      <c r="R204" s="4">
        <v>-691</v>
      </c>
      <c r="S204" s="4">
        <v>-406</v>
      </c>
      <c r="T204" s="4">
        <v>-346</v>
      </c>
      <c r="U204" s="4">
        <v>-128</v>
      </c>
      <c r="V204" s="4">
        <v>-379</v>
      </c>
      <c r="W204" s="4">
        <v>58</v>
      </c>
      <c r="X204" s="4"/>
      <c r="Y204" s="4">
        <v>-300</v>
      </c>
      <c r="Z204" s="4">
        <v>-86</v>
      </c>
      <c r="AA204" s="7">
        <f>Z204/'otras variables'!V9</f>
        <v>-2.2605659179575962E-3</v>
      </c>
    </row>
    <row r="205" spans="2:29" x14ac:dyDescent="0.2">
      <c r="B205" t="s">
        <v>2</v>
      </c>
      <c r="C205" s="4">
        <v>-186</v>
      </c>
      <c r="D205" s="4">
        <v>-58</v>
      </c>
      <c r="E205" s="4">
        <v>-24</v>
      </c>
      <c r="F205" s="4">
        <v>38</v>
      </c>
      <c r="G205" s="4">
        <v>35</v>
      </c>
      <c r="H205" s="4">
        <v>115</v>
      </c>
      <c r="I205" s="4">
        <v>-37</v>
      </c>
      <c r="J205" s="4">
        <v>-6</v>
      </c>
      <c r="K205" s="4">
        <v>-217</v>
      </c>
      <c r="L205" s="4">
        <v>-352</v>
      </c>
      <c r="M205" s="4">
        <v>-806</v>
      </c>
      <c r="N205" s="4">
        <v>-1464</v>
      </c>
      <c r="O205" s="4">
        <v>-219</v>
      </c>
      <c r="P205" s="4">
        <v>-216</v>
      </c>
      <c r="Q205" s="4">
        <v>-232</v>
      </c>
      <c r="R205" s="4">
        <v>-326</v>
      </c>
      <c r="S205" s="4">
        <v>-102</v>
      </c>
      <c r="T205" s="4">
        <v>-80</v>
      </c>
      <c r="U205" s="4">
        <v>15</v>
      </c>
      <c r="V205" s="4">
        <v>-175</v>
      </c>
      <c r="W205" s="4">
        <v>214</v>
      </c>
      <c r="X205" s="4"/>
      <c r="Y205" s="4">
        <v>-113</v>
      </c>
      <c r="Z205" s="4">
        <v>-67</v>
      </c>
      <c r="AA205" s="7">
        <f>Z205/'otras variables'!V10</f>
        <v>-2.8192426184654165E-3</v>
      </c>
    </row>
    <row r="206" spans="2:29" x14ac:dyDescent="0.2">
      <c r="B206" t="s">
        <v>3</v>
      </c>
      <c r="C206" s="4">
        <v>-25</v>
      </c>
      <c r="D206" s="4">
        <v>-137</v>
      </c>
      <c r="E206" s="4">
        <v>-224</v>
      </c>
      <c r="F206" s="4">
        <v>-133</v>
      </c>
      <c r="G206" s="4">
        <v>-477</v>
      </c>
      <c r="H206" s="4">
        <v>-429</v>
      </c>
      <c r="I206" s="4">
        <v>-324</v>
      </c>
      <c r="J206" s="4">
        <v>-495</v>
      </c>
      <c r="K206" s="4">
        <v>-968</v>
      </c>
      <c r="L206" s="4">
        <v>-898</v>
      </c>
      <c r="M206" s="4">
        <v>-1311</v>
      </c>
      <c r="N206" s="4">
        <v>-1314</v>
      </c>
      <c r="O206" s="4">
        <v>-516</v>
      </c>
      <c r="P206" s="4">
        <v>-315</v>
      </c>
      <c r="Q206" s="4">
        <v>-493</v>
      </c>
      <c r="R206" s="4">
        <v>-497</v>
      </c>
      <c r="S206" s="4">
        <v>-184</v>
      </c>
      <c r="T206" s="4">
        <v>81</v>
      </c>
      <c r="U206" s="4">
        <v>-147</v>
      </c>
      <c r="V206" s="4">
        <v>-193</v>
      </c>
      <c r="W206" s="4">
        <v>70</v>
      </c>
      <c r="X206" s="4"/>
      <c r="Y206" s="4">
        <v>-120</v>
      </c>
      <c r="Z206" s="4">
        <v>-48</v>
      </c>
      <c r="AA206" s="7">
        <f>Z206/'otras variables'!V11</f>
        <v>-1.4201281328359453E-3</v>
      </c>
    </row>
    <row r="207" spans="2:29" x14ac:dyDescent="0.2">
      <c r="B207" t="s">
        <v>4</v>
      </c>
      <c r="C207" s="4">
        <v>-38</v>
      </c>
      <c r="D207" s="4">
        <v>14</v>
      </c>
      <c r="E207" s="4">
        <v>-11</v>
      </c>
      <c r="F207" s="4">
        <v>-167</v>
      </c>
      <c r="G207" s="4">
        <v>-217</v>
      </c>
      <c r="H207" s="4">
        <v>23</v>
      </c>
      <c r="I207" s="4">
        <v>46</v>
      </c>
      <c r="J207" s="4">
        <v>64</v>
      </c>
      <c r="K207" s="4">
        <v>-386</v>
      </c>
      <c r="L207" s="4">
        <v>-516</v>
      </c>
      <c r="M207" s="4">
        <v>-1686</v>
      </c>
      <c r="N207" s="4">
        <v>-1756</v>
      </c>
      <c r="O207" s="4">
        <v>-467</v>
      </c>
      <c r="P207" s="4">
        <v>-448</v>
      </c>
      <c r="Q207" s="4">
        <v>-394</v>
      </c>
      <c r="R207" s="4">
        <v>-282</v>
      </c>
      <c r="S207" s="4">
        <v>-130</v>
      </c>
      <c r="T207" s="4">
        <v>289</v>
      </c>
      <c r="U207" s="4">
        <v>939</v>
      </c>
      <c r="V207" s="4">
        <v>297</v>
      </c>
      <c r="W207" s="4">
        <v>232</v>
      </c>
      <c r="X207" s="4"/>
      <c r="Y207" s="4">
        <v>430</v>
      </c>
      <c r="Z207" s="4">
        <v>-109</v>
      </c>
      <c r="AA207" s="7">
        <f>Z207/'otras variables'!V12</f>
        <v>-2.3110766404960208E-3</v>
      </c>
    </row>
    <row r="208" spans="2:29" x14ac:dyDescent="0.2">
      <c r="B208" t="s">
        <v>5</v>
      </c>
      <c r="C208" s="4">
        <v>-20</v>
      </c>
      <c r="D208" s="4">
        <v>6</v>
      </c>
      <c r="E208" s="4">
        <v>28</v>
      </c>
      <c r="F208" s="4">
        <v>-34</v>
      </c>
      <c r="G208" s="4">
        <v>62</v>
      </c>
      <c r="H208" s="4">
        <v>112</v>
      </c>
      <c r="I208" s="4">
        <v>-109</v>
      </c>
      <c r="J208" s="4">
        <v>4</v>
      </c>
      <c r="K208" s="4">
        <v>-172</v>
      </c>
      <c r="L208" s="4">
        <v>-445</v>
      </c>
      <c r="M208" s="4">
        <v>-625</v>
      </c>
      <c r="N208" s="4">
        <v>-836</v>
      </c>
      <c r="O208" s="4">
        <v>-232</v>
      </c>
      <c r="P208" s="4">
        <v>-154</v>
      </c>
      <c r="Q208" s="4">
        <v>-179</v>
      </c>
      <c r="R208" s="4">
        <v>-209</v>
      </c>
      <c r="S208" s="4">
        <v>-187</v>
      </c>
      <c r="T208" s="4">
        <v>-59</v>
      </c>
      <c r="U208" s="4">
        <v>-39</v>
      </c>
      <c r="V208" s="4">
        <v>-137</v>
      </c>
      <c r="W208" s="4">
        <v>65</v>
      </c>
      <c r="X208" s="4"/>
      <c r="Y208" s="4">
        <v>-89</v>
      </c>
      <c r="Z208" s="4">
        <v>-46</v>
      </c>
      <c r="AA208" s="7">
        <f>Z208/'otras variables'!V13</f>
        <v>-3.2423108597959939E-3</v>
      </c>
    </row>
    <row r="209" spans="2:27" x14ac:dyDescent="0.2">
      <c r="B209" t="s">
        <v>6</v>
      </c>
      <c r="C209" s="4">
        <v>-34</v>
      </c>
      <c r="D209" s="4">
        <v>-95</v>
      </c>
      <c r="E209" s="4">
        <v>-238</v>
      </c>
      <c r="F209" s="4">
        <v>-19</v>
      </c>
      <c r="G209" s="4">
        <v>-308</v>
      </c>
      <c r="H209" s="4">
        <v>-289</v>
      </c>
      <c r="I209" s="4">
        <v>-234</v>
      </c>
      <c r="J209" s="4">
        <v>-113</v>
      </c>
      <c r="K209" s="4">
        <v>-1157</v>
      </c>
      <c r="L209" s="4">
        <v>-1731</v>
      </c>
      <c r="M209" s="4">
        <v>-2736</v>
      </c>
      <c r="N209" s="4">
        <v>-4005</v>
      </c>
      <c r="O209" s="4">
        <v>-493</v>
      </c>
      <c r="P209" s="4">
        <v>-754</v>
      </c>
      <c r="Q209" s="4">
        <v>-665</v>
      </c>
      <c r="R209" s="4">
        <v>-605</v>
      </c>
      <c r="S209" s="4">
        <v>-326</v>
      </c>
      <c r="T209" s="4">
        <v>-279</v>
      </c>
      <c r="U209" s="4">
        <v>-137</v>
      </c>
      <c r="V209" s="4">
        <v>-511</v>
      </c>
      <c r="W209" s="4">
        <v>158</v>
      </c>
      <c r="X209" s="4"/>
      <c r="Y209" s="4">
        <v>-393</v>
      </c>
      <c r="Z209" s="4">
        <v>-122</v>
      </c>
      <c r="AA209" s="7">
        <f>Z209/'otras variables'!V14</f>
        <v>-2.8491289313746426E-3</v>
      </c>
    </row>
    <row r="210" spans="2:27" x14ac:dyDescent="0.2">
      <c r="B210" t="s">
        <v>7</v>
      </c>
      <c r="C210" s="4">
        <v>-76</v>
      </c>
      <c r="D210" s="4">
        <v>-113</v>
      </c>
      <c r="E210" s="4">
        <v>19</v>
      </c>
      <c r="F210" s="4">
        <v>-141</v>
      </c>
      <c r="G210" s="4">
        <v>70</v>
      </c>
      <c r="H210" s="4">
        <v>-345</v>
      </c>
      <c r="I210" s="4">
        <v>55</v>
      </c>
      <c r="J210" s="4">
        <v>-274</v>
      </c>
      <c r="K210" s="4">
        <v>-666</v>
      </c>
      <c r="L210" s="4">
        <v>-915</v>
      </c>
      <c r="M210" s="4">
        <v>-1901</v>
      </c>
      <c r="N210" s="4">
        <v>-2976</v>
      </c>
      <c r="O210" s="4">
        <v>-815</v>
      </c>
      <c r="P210" s="4">
        <v>-646</v>
      </c>
      <c r="Q210" s="4">
        <v>-621</v>
      </c>
      <c r="R210" s="4">
        <v>-758</v>
      </c>
      <c r="S210" s="4">
        <v>-402</v>
      </c>
      <c r="T210" s="4">
        <v>-564</v>
      </c>
      <c r="U210" s="4">
        <v>-131</v>
      </c>
      <c r="V210" s="4">
        <v>-433</v>
      </c>
      <c r="W210" s="4">
        <v>24</v>
      </c>
      <c r="X210" s="4"/>
      <c r="Y210" s="4">
        <v>-270</v>
      </c>
      <c r="Z210" s="4">
        <v>-163</v>
      </c>
      <c r="AA210" s="7">
        <f>Z210/'otras variables'!V15</f>
        <v>-2.7259836699530158E-3</v>
      </c>
    </row>
    <row r="211" spans="2:27" x14ac:dyDescent="0.2">
      <c r="B211" t="s">
        <v>8</v>
      </c>
      <c r="C211" s="4">
        <v>-373</v>
      </c>
      <c r="D211" s="4">
        <v>-460</v>
      </c>
      <c r="E211" s="4">
        <v>-524</v>
      </c>
      <c r="F211" s="4">
        <v>-923</v>
      </c>
      <c r="G211" s="4">
        <v>-1065</v>
      </c>
      <c r="H211" s="4">
        <v>-1326</v>
      </c>
      <c r="I211" s="4">
        <v>-1733</v>
      </c>
      <c r="J211" s="4">
        <v>-1728</v>
      </c>
      <c r="K211" s="4">
        <v>-6039</v>
      </c>
      <c r="L211" s="4">
        <v>-5069</v>
      </c>
      <c r="M211" s="4">
        <v>-9795</v>
      </c>
      <c r="N211" s="4">
        <v>-10701</v>
      </c>
      <c r="O211" s="4">
        <v>-5438</v>
      </c>
      <c r="P211" s="4">
        <v>-4140</v>
      </c>
      <c r="Q211" s="4">
        <v>-5228</v>
      </c>
      <c r="R211" s="4">
        <v>-5829</v>
      </c>
      <c r="S211" s="4">
        <v>-1935</v>
      </c>
      <c r="T211" s="4">
        <v>-1211</v>
      </c>
      <c r="U211" s="4">
        <v>-978</v>
      </c>
      <c r="V211" s="4">
        <v>-1457</v>
      </c>
      <c r="W211" s="4">
        <v>-755</v>
      </c>
      <c r="X211" s="4"/>
      <c r="Y211" s="4">
        <v>-871</v>
      </c>
      <c r="Z211" s="4">
        <v>-458</v>
      </c>
      <c r="AA211" s="7">
        <f>Z211/'otras variables'!V16</f>
        <v>-1.9340078843167357E-3</v>
      </c>
    </row>
    <row r="212" spans="2:27" x14ac:dyDescent="0.2">
      <c r="B212" t="s">
        <v>9</v>
      </c>
      <c r="C212" s="4">
        <v>-92</v>
      </c>
      <c r="D212" s="4">
        <v>-156</v>
      </c>
      <c r="E212" s="4">
        <v>189</v>
      </c>
      <c r="F212" s="4">
        <v>-30</v>
      </c>
      <c r="G212" s="4">
        <v>45</v>
      </c>
      <c r="H212" s="4">
        <v>320</v>
      </c>
      <c r="I212" s="4">
        <v>81</v>
      </c>
      <c r="J212" s="4">
        <v>95</v>
      </c>
      <c r="K212" s="4">
        <v>-251</v>
      </c>
      <c r="L212" s="4">
        <v>-320</v>
      </c>
      <c r="M212" s="4">
        <v>-697</v>
      </c>
      <c r="N212" s="4">
        <v>-1585</v>
      </c>
      <c r="O212" s="4">
        <v>-184</v>
      </c>
      <c r="P212" s="4">
        <v>-172</v>
      </c>
      <c r="Q212" s="4">
        <v>-428</v>
      </c>
      <c r="R212" s="4">
        <v>-489</v>
      </c>
      <c r="S212" s="4">
        <v>-306</v>
      </c>
      <c r="T212" s="4">
        <v>-171</v>
      </c>
      <c r="U212" s="4">
        <v>-50</v>
      </c>
      <c r="V212" s="4">
        <v>-249</v>
      </c>
      <c r="W212" s="4">
        <v>-33</v>
      </c>
      <c r="X212" s="4"/>
      <c r="Y212" s="4">
        <v>-182</v>
      </c>
      <c r="Z212" s="4">
        <v>-76</v>
      </c>
      <c r="AA212" s="7">
        <f>Z212/'otras variables'!V17</f>
        <v>-3.6755797864391421E-3</v>
      </c>
    </row>
    <row r="213" spans="2:27" x14ac:dyDescent="0.2">
      <c r="B213" t="s">
        <v>10</v>
      </c>
      <c r="C213" s="4">
        <v>-177</v>
      </c>
      <c r="D213" s="4">
        <v>-186</v>
      </c>
      <c r="E213" s="4">
        <v>3</v>
      </c>
      <c r="F213" s="4">
        <v>-58</v>
      </c>
      <c r="G213" s="4">
        <v>-78</v>
      </c>
      <c r="H213" s="4">
        <v>-145</v>
      </c>
      <c r="I213" s="4">
        <v>-83</v>
      </c>
      <c r="J213" s="4">
        <v>-11</v>
      </c>
      <c r="K213" s="4">
        <v>-382</v>
      </c>
      <c r="L213" s="4">
        <v>-585</v>
      </c>
      <c r="M213" s="4">
        <v>-1891</v>
      </c>
      <c r="N213" s="4">
        <v>-2856</v>
      </c>
      <c r="O213" s="4">
        <v>-728</v>
      </c>
      <c r="P213" s="4">
        <v>-612</v>
      </c>
      <c r="Q213" s="4">
        <v>-543</v>
      </c>
      <c r="R213" s="4">
        <v>-416</v>
      </c>
      <c r="S213" s="4">
        <v>-340</v>
      </c>
      <c r="T213" s="4">
        <v>-127</v>
      </c>
      <c r="U213" s="4">
        <v>132</v>
      </c>
      <c r="V213" s="4">
        <v>-299</v>
      </c>
      <c r="W213" s="4">
        <v>-46</v>
      </c>
      <c r="X213" s="4"/>
      <c r="Y213" s="4">
        <v>-79</v>
      </c>
      <c r="Z213" s="4">
        <v>-184</v>
      </c>
      <c r="AA213" s="7">
        <f>Z213/'otras variables'!V18</f>
        <v>-2.8558179172712386E-3</v>
      </c>
    </row>
    <row r="214" spans="2:27" x14ac:dyDescent="0.2">
      <c r="B214" t="s">
        <v>21</v>
      </c>
      <c r="C214" s="4">
        <v>-415</v>
      </c>
      <c r="D214" s="4">
        <v>-1454</v>
      </c>
      <c r="E214" s="4">
        <v>-1231</v>
      </c>
      <c r="F214" s="4">
        <v>-415</v>
      </c>
      <c r="G214" s="4">
        <v>111</v>
      </c>
      <c r="H214" s="4">
        <v>-1386</v>
      </c>
      <c r="I214" s="4">
        <v>44</v>
      </c>
      <c r="J214" s="4">
        <v>-863</v>
      </c>
      <c r="K214" s="4">
        <v>-1901</v>
      </c>
      <c r="L214" s="4">
        <v>-956</v>
      </c>
      <c r="M214" s="4">
        <v>-2021</v>
      </c>
      <c r="N214" s="4">
        <v>-4938</v>
      </c>
      <c r="O214" s="4">
        <v>-1988</v>
      </c>
      <c r="P214" s="4">
        <v>-1869</v>
      </c>
      <c r="Q214" s="4">
        <v>-2767</v>
      </c>
      <c r="R214" s="4">
        <v>-2788</v>
      </c>
      <c r="S214" s="4">
        <v>-1484</v>
      </c>
      <c r="T214" s="4">
        <v>-1129</v>
      </c>
      <c r="U214" s="4">
        <v>-581</v>
      </c>
      <c r="V214" s="4">
        <v>-579</v>
      </c>
      <c r="W214" s="4">
        <v>-117</v>
      </c>
      <c r="X214" s="4"/>
      <c r="Y214" s="4">
        <v>-276</v>
      </c>
      <c r="Z214" s="4">
        <v>-359</v>
      </c>
      <c r="AA214" s="7">
        <f>Z214/'otras variables'!V19</f>
        <v>-1.4950237841834637E-3</v>
      </c>
    </row>
    <row r="215" spans="2:27" x14ac:dyDescent="0.2">
      <c r="B215" t="s">
        <v>24</v>
      </c>
      <c r="C215" s="4">
        <v>-20</v>
      </c>
      <c r="D215" s="4">
        <v>-45</v>
      </c>
      <c r="E215" s="4">
        <v>-109</v>
      </c>
      <c r="F215" s="4">
        <v>-126</v>
      </c>
      <c r="G215" s="4">
        <v>-8</v>
      </c>
      <c r="H215" s="4">
        <v>247</v>
      </c>
      <c r="I215" s="4">
        <v>166</v>
      </c>
      <c r="J215" s="4">
        <v>-30</v>
      </c>
      <c r="K215" s="4">
        <v>-833</v>
      </c>
      <c r="L215" s="4">
        <v>-695</v>
      </c>
      <c r="M215" s="4">
        <v>-1544</v>
      </c>
      <c r="N215" s="4">
        <v>-1922</v>
      </c>
      <c r="O215" s="4">
        <v>-866</v>
      </c>
      <c r="P215" s="4">
        <v>-854</v>
      </c>
      <c r="Q215" s="4">
        <v>-780</v>
      </c>
      <c r="R215" s="4">
        <v>-712</v>
      </c>
      <c r="S215" s="4">
        <v>-507</v>
      </c>
      <c r="T215" s="4">
        <v>-443</v>
      </c>
      <c r="U215" s="4">
        <v>-418</v>
      </c>
      <c r="V215" s="4">
        <v>-585</v>
      </c>
      <c r="W215" s="4">
        <v>-328</v>
      </c>
      <c r="X215" s="4"/>
      <c r="Y215" s="4">
        <v>-484</v>
      </c>
      <c r="Z215" s="4">
        <v>-77</v>
      </c>
      <c r="AA215" s="7">
        <f>Z215/'otras variables'!V20</f>
        <v>-2.3797705165656598E-3</v>
      </c>
    </row>
    <row r="216" spans="2:27" x14ac:dyDescent="0.2">
      <c r="B216" t="s">
        <v>20</v>
      </c>
      <c r="C216" s="4">
        <v>28</v>
      </c>
      <c r="D216" s="4">
        <v>-67</v>
      </c>
      <c r="E216" s="4">
        <v>61</v>
      </c>
      <c r="F216" s="4">
        <v>14</v>
      </c>
      <c r="G216" s="4">
        <v>2</v>
      </c>
      <c r="H216" s="4">
        <v>148</v>
      </c>
      <c r="I216" s="4">
        <v>394</v>
      </c>
      <c r="J216" s="4">
        <v>138</v>
      </c>
      <c r="K216" s="4">
        <v>-898</v>
      </c>
      <c r="L216" s="4">
        <v>-594</v>
      </c>
      <c r="M216" s="4">
        <v>-692</v>
      </c>
      <c r="N216" s="4">
        <v>-566</v>
      </c>
      <c r="O216" s="4">
        <v>-311</v>
      </c>
      <c r="P216" s="4">
        <v>-254</v>
      </c>
      <c r="Q216" s="4">
        <v>-147</v>
      </c>
      <c r="R216" s="4">
        <v>-264</v>
      </c>
      <c r="S216" s="4">
        <v>-141</v>
      </c>
      <c r="T216" s="4">
        <v>237</v>
      </c>
      <c r="U216" s="4">
        <v>102</v>
      </c>
      <c r="V216" s="4">
        <v>77</v>
      </c>
      <c r="W216" s="4">
        <v>-180</v>
      </c>
      <c r="X216" s="4"/>
      <c r="Y216" s="4">
        <v>98</v>
      </c>
      <c r="Z216" s="4">
        <v>0</v>
      </c>
      <c r="AA216" s="7">
        <f>Z216/'otras variables'!V21</f>
        <v>0</v>
      </c>
    </row>
    <row r="217" spans="2:27" x14ac:dyDescent="0.2">
      <c r="B217" t="s">
        <v>11</v>
      </c>
      <c r="C217" s="4">
        <v>-41</v>
      </c>
      <c r="D217" s="4">
        <v>-25</v>
      </c>
      <c r="E217" s="4">
        <v>-8</v>
      </c>
      <c r="F217" s="4">
        <v>-40</v>
      </c>
      <c r="G217" s="4">
        <v>-19</v>
      </c>
      <c r="H217" s="4">
        <v>-4</v>
      </c>
      <c r="I217" s="4">
        <v>-70</v>
      </c>
      <c r="J217" s="4">
        <v>-80</v>
      </c>
      <c r="K217" s="4">
        <v>-112</v>
      </c>
      <c r="L217" s="4">
        <v>-77</v>
      </c>
      <c r="M217" s="4">
        <v>-353</v>
      </c>
      <c r="N217" s="4">
        <v>-319</v>
      </c>
      <c r="O217" s="4">
        <v>-89</v>
      </c>
      <c r="P217" s="4">
        <v>-81</v>
      </c>
      <c r="Q217" s="4">
        <v>-101</v>
      </c>
      <c r="R217" s="4">
        <v>-96</v>
      </c>
      <c r="S217" s="4">
        <v>-44</v>
      </c>
      <c r="T217" s="4">
        <v>-29</v>
      </c>
      <c r="U217" s="4">
        <v>-21</v>
      </c>
      <c r="V217" s="4">
        <v>-39</v>
      </c>
      <c r="W217" s="4">
        <v>85</v>
      </c>
      <c r="X217" s="4"/>
      <c r="Y217" s="4">
        <v>-15</v>
      </c>
      <c r="Z217" s="4">
        <v>-24</v>
      </c>
      <c r="AA217" s="7">
        <f>Z217/'otras variables'!V22</f>
        <v>-2.7066441007733222E-3</v>
      </c>
    </row>
    <row r="218" spans="2:27" x14ac:dyDescent="0.2">
      <c r="B218" t="s">
        <v>22</v>
      </c>
      <c r="C218" s="4">
        <v>-1144</v>
      </c>
      <c r="D218" s="4">
        <v>-1162</v>
      </c>
      <c r="E218" s="4">
        <v>-1131</v>
      </c>
      <c r="F218" s="4">
        <v>-1644</v>
      </c>
      <c r="G218" s="4">
        <v>-1198</v>
      </c>
      <c r="H218" s="4">
        <v>-484</v>
      </c>
      <c r="I218" s="4">
        <v>114</v>
      </c>
      <c r="J218" s="4">
        <v>-1287</v>
      </c>
      <c r="K218" s="4">
        <v>-2381</v>
      </c>
      <c r="L218" s="4">
        <v>-3014</v>
      </c>
      <c r="M218" s="4">
        <v>-5412</v>
      </c>
      <c r="N218" s="4">
        <v>-6709</v>
      </c>
      <c r="O218" s="4">
        <v>-3723</v>
      </c>
      <c r="P218" s="4">
        <v>-2136</v>
      </c>
      <c r="Q218" s="4">
        <v>-2575</v>
      </c>
      <c r="R218" s="4">
        <v>-2673</v>
      </c>
      <c r="S218" s="4">
        <v>-1613</v>
      </c>
      <c r="T218" s="4">
        <v>-851</v>
      </c>
      <c r="U218" s="4">
        <v>-1573</v>
      </c>
      <c r="V218" s="4">
        <v>-2242</v>
      </c>
      <c r="W218" s="4">
        <v>-1206</v>
      </c>
      <c r="X218" s="4"/>
      <c r="Y218" s="4">
        <v>-1964</v>
      </c>
      <c r="Z218" s="4">
        <v>-230</v>
      </c>
      <c r="AA218" s="7">
        <f>Z218/'otras variables'!V23</f>
        <v>-1.9824965380654202E-3</v>
      </c>
    </row>
    <row r="219" spans="2:27" x14ac:dyDescent="0.2">
      <c r="B219" t="s">
        <v>12</v>
      </c>
      <c r="C219" s="4">
        <v>334</v>
      </c>
      <c r="D219" s="4">
        <v>150</v>
      </c>
      <c r="E219" s="4">
        <v>80</v>
      </c>
      <c r="F219" s="4">
        <v>-156</v>
      </c>
      <c r="G219" s="4">
        <v>-44</v>
      </c>
      <c r="H219" s="4">
        <v>417</v>
      </c>
      <c r="I219" s="4">
        <v>735</v>
      </c>
      <c r="J219" s="4">
        <v>712</v>
      </c>
      <c r="K219" s="4">
        <v>-823</v>
      </c>
      <c r="L219" s="4">
        <v>-2553</v>
      </c>
      <c r="M219" s="4">
        <v>-1610</v>
      </c>
      <c r="N219" s="4">
        <v>-1779</v>
      </c>
      <c r="O219" s="4">
        <v>-943</v>
      </c>
      <c r="P219" s="4">
        <v>-784</v>
      </c>
      <c r="Q219" s="4">
        <v>-685</v>
      </c>
      <c r="R219" s="4">
        <v>-489</v>
      </c>
      <c r="S219" s="4">
        <v>-462</v>
      </c>
      <c r="T219" s="4">
        <v>1080</v>
      </c>
      <c r="U219" s="4">
        <v>545</v>
      </c>
      <c r="V219" s="4">
        <v>361</v>
      </c>
      <c r="W219" s="4">
        <v>-753</v>
      </c>
      <c r="X219" s="4"/>
      <c r="Y219" s="4">
        <v>328</v>
      </c>
      <c r="Z219" s="4">
        <v>0</v>
      </c>
      <c r="AA219" s="7">
        <f>Z219/'otras variables'!V24</f>
        <v>0</v>
      </c>
    </row>
    <row r="220" spans="2:27" x14ac:dyDescent="0.2">
      <c r="B220" t="s">
        <v>23</v>
      </c>
      <c r="C220" s="4">
        <v>-3226</v>
      </c>
      <c r="D220" s="4">
        <v>-4345</v>
      </c>
      <c r="E220" s="4">
        <v>-3668</v>
      </c>
      <c r="F220" s="4">
        <v>-3843</v>
      </c>
      <c r="G220" s="4">
        <v>-702</v>
      </c>
      <c r="H220" s="4">
        <v>-2754</v>
      </c>
      <c r="I220" s="4">
        <v>-649</v>
      </c>
      <c r="J220" s="4">
        <v>-3479</v>
      </c>
      <c r="K220" s="4">
        <v>-19159</v>
      </c>
      <c r="L220" s="4">
        <v>-21904</v>
      </c>
      <c r="M220" s="4">
        <v>-40398</v>
      </c>
      <c r="N220" s="4">
        <v>-54861</v>
      </c>
      <c r="O220" s="4">
        <v>-20573</v>
      </c>
      <c r="P220" s="4">
        <v>-16376</v>
      </c>
      <c r="Q220" s="4">
        <v>-18696</v>
      </c>
      <c r="R220" s="4">
        <v>-18861</v>
      </c>
      <c r="S220" s="4">
        <v>-9491</v>
      </c>
      <c r="T220" s="4">
        <v>-4165</v>
      </c>
      <c r="U220" s="4">
        <v>-3287</v>
      </c>
      <c r="V220" s="4">
        <v>-7105</v>
      </c>
      <c r="W220" s="4">
        <v>-2306</v>
      </c>
      <c r="X220" s="4"/>
      <c r="Y220" s="4">
        <v>-4267</v>
      </c>
      <c r="Z220" s="4">
        <v>-2528</v>
      </c>
      <c r="AA220" s="7">
        <f>Z220/'otras variables'!V25</f>
        <v>-2.0308940111120753E-3</v>
      </c>
    </row>
    <row r="221" spans="2:27" x14ac:dyDescent="0.2">
      <c r="B221" t="s">
        <v>28</v>
      </c>
      <c r="C221" s="4">
        <f>SUM(C203:C219)-C220</f>
        <v>0</v>
      </c>
      <c r="D221" s="4">
        <f t="shared" ref="D221" si="87">SUM(D203:D219)-D220</f>
        <v>0</v>
      </c>
      <c r="E221" s="4">
        <f t="shared" ref="E221" si="88">SUM(E203:E219)-E220</f>
        <v>0</v>
      </c>
      <c r="F221" s="4">
        <f t="shared" ref="F221" si="89">SUM(F203:F219)-F220</f>
        <v>0</v>
      </c>
      <c r="G221" s="4">
        <f t="shared" ref="G221" si="90">SUM(G203:G219)-G220</f>
        <v>0</v>
      </c>
      <c r="H221" s="4">
        <f t="shared" ref="H221" si="91">SUM(H203:H219)-H220</f>
        <v>0</v>
      </c>
      <c r="I221" s="4">
        <f t="shared" ref="I221" si="92">SUM(I203:I219)-I220</f>
        <v>0</v>
      </c>
      <c r="J221" s="4">
        <f t="shared" ref="J221" si="93">SUM(J203:J219)-J220</f>
        <v>0</v>
      </c>
      <c r="K221" s="4">
        <f t="shared" ref="K221" si="94">SUM(K203:K219)-K220</f>
        <v>0</v>
      </c>
      <c r="L221" s="4">
        <f t="shared" ref="L221" si="95">SUM(L203:L219)-L220</f>
        <v>0</v>
      </c>
      <c r="M221" s="4">
        <f t="shared" ref="M221" si="96">SUM(M203:M219)-M220</f>
        <v>0</v>
      </c>
      <c r="N221" s="4">
        <f t="shared" ref="N221" si="97">SUM(N203:N219)-N220</f>
        <v>0</v>
      </c>
      <c r="O221" s="4">
        <f t="shared" ref="O221" si="98">SUM(O203:O219)-O220</f>
        <v>0</v>
      </c>
      <c r="P221" s="4">
        <f t="shared" ref="P221" si="99">SUM(P203:P219)-P220</f>
        <v>0</v>
      </c>
      <c r="Q221" s="4">
        <f t="shared" ref="Q221" si="100">SUM(Q203:Q219)-Q220</f>
        <v>0</v>
      </c>
      <c r="R221" s="4">
        <v>0</v>
      </c>
      <c r="S221" s="4">
        <v>0</v>
      </c>
      <c r="T221" s="4">
        <v>0</v>
      </c>
      <c r="U221" s="4">
        <v>0</v>
      </c>
      <c r="V221" s="4">
        <v>0</v>
      </c>
      <c r="W221" s="4">
        <v>0</v>
      </c>
      <c r="X221" s="4"/>
      <c r="Y221" s="4"/>
      <c r="Z221" s="4"/>
    </row>
    <row r="224" spans="2:27" x14ac:dyDescent="0.2">
      <c r="B224" s="9" t="s">
        <v>72</v>
      </c>
    </row>
    <row r="225" spans="2:29" x14ac:dyDescent="0.2"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Y225" s="17"/>
      <c r="AB225" s="17" t="s">
        <v>69</v>
      </c>
    </row>
    <row r="226" spans="2:29" x14ac:dyDescent="0.2">
      <c r="C226" s="3">
        <v>2000</v>
      </c>
      <c r="D226" s="3">
        <f>C226+1</f>
        <v>2001</v>
      </c>
      <c r="E226" s="3">
        <f t="shared" ref="E226" si="101">D226+1</f>
        <v>2002</v>
      </c>
      <c r="F226" s="3">
        <f t="shared" ref="F226" si="102">E226+1</f>
        <v>2003</v>
      </c>
      <c r="G226" s="3">
        <f t="shared" ref="G226" si="103">F226+1</f>
        <v>2004</v>
      </c>
      <c r="H226" s="3">
        <f t="shared" ref="H226" si="104">G226+1</f>
        <v>2005</v>
      </c>
      <c r="I226" s="3">
        <f t="shared" ref="I226" si="105">H226+1</f>
        <v>2006</v>
      </c>
      <c r="J226" s="3">
        <f t="shared" ref="J226" si="106">I226+1</f>
        <v>2007</v>
      </c>
      <c r="K226" s="3">
        <f t="shared" ref="K226" si="107">J226+1</f>
        <v>2008</v>
      </c>
      <c r="L226" s="3">
        <f t="shared" ref="L226" si="108">K226+1</f>
        <v>2009</v>
      </c>
      <c r="M226" s="3">
        <f t="shared" ref="M226" si="109">L226+1</f>
        <v>2010</v>
      </c>
      <c r="N226" s="3">
        <f t="shared" ref="N226" si="110">M226+1</f>
        <v>2011</v>
      </c>
      <c r="O226" s="3">
        <f t="shared" ref="O226" si="111">N226+1</f>
        <v>2012</v>
      </c>
      <c r="P226" s="3">
        <f t="shared" ref="P226" si="112">O226+1</f>
        <v>2013</v>
      </c>
      <c r="Q226" s="3">
        <f t="shared" ref="Q226" si="113">P226+1</f>
        <v>2014</v>
      </c>
      <c r="R226" s="3">
        <v>2015</v>
      </c>
      <c r="S226" s="3">
        <v>2016</v>
      </c>
      <c r="T226" s="3">
        <v>2017</v>
      </c>
      <c r="U226" s="3">
        <f>T226+1</f>
        <v>2018</v>
      </c>
      <c r="V226" s="3">
        <f>U226+1</f>
        <v>2019</v>
      </c>
      <c r="W226" s="3">
        <f>V226+1</f>
        <v>2020</v>
      </c>
      <c r="X226" s="3"/>
      <c r="Y226" s="3"/>
      <c r="Z226" s="3"/>
      <c r="AB226" s="17" t="s">
        <v>70</v>
      </c>
      <c r="AC226" t="s">
        <v>71</v>
      </c>
    </row>
    <row r="227" spans="2:29" x14ac:dyDescent="0.2">
      <c r="B227" s="11" t="s">
        <v>0</v>
      </c>
      <c r="C227" s="7">
        <f>C203/'otras variables'!C8</f>
        <v>-9.7494849060646357E-3</v>
      </c>
      <c r="D227" s="7">
        <f>D203/'otras variables'!D8</f>
        <v>-5.5597059489664669E-3</v>
      </c>
      <c r="E227" s="7">
        <f>E203/'otras variables'!E8</f>
        <v>-4.3189852318342619E-3</v>
      </c>
      <c r="F227" s="7">
        <f>F203/'otras variables'!F8</f>
        <v>1.3677631662272941E-4</v>
      </c>
      <c r="G227" s="7">
        <f>G203/'otras variables'!G8</f>
        <v>2.137677557730143E-2</v>
      </c>
      <c r="H227" s="7">
        <f>H203/'otras variables'!H8</f>
        <v>2.2087747418644233E-3</v>
      </c>
      <c r="I227" s="7">
        <f>I203/'otras variables'!I8</f>
        <v>2.7429774345857452E-3</v>
      </c>
      <c r="J227" s="7">
        <f>J203/'otras variables'!J8</f>
        <v>3.0602771439675091E-3</v>
      </c>
      <c r="K227" s="7">
        <f>K203/'otras variables'!K8</f>
        <v>-1.0454492773303767E-2</v>
      </c>
      <c r="L227" s="7">
        <f>L203/'otras variables'!L8</f>
        <v>-1.8070340408285746E-2</v>
      </c>
      <c r="M227" s="7">
        <f>M203/'otras variables'!M8</f>
        <v>-4.2472576846400802E-2</v>
      </c>
      <c r="N227" s="7">
        <f>N203/'otras variables'!N8</f>
        <v>-6.6350935523781768E-2</v>
      </c>
      <c r="O227" s="7">
        <f>O203/'otras variables'!O8</f>
        <v>-2.1846682144020489E-2</v>
      </c>
      <c r="P227" s="7">
        <f>P203/'otras variables'!P8</f>
        <v>-1.6222215330863769E-2</v>
      </c>
      <c r="Q227" s="7">
        <f>Q203/'otras variables'!Q8</f>
        <v>-1.6467954080199198E-2</v>
      </c>
      <c r="R227" s="7">
        <f>R203/'otras variables'!R8</f>
        <v>-1.2000367348032602E-2</v>
      </c>
      <c r="S227" s="7">
        <f>S203/'otras variables'!S8</f>
        <v>-6.2127135271567886E-3</v>
      </c>
      <c r="T227" s="7">
        <f>T203/'otras variables'!T8</f>
        <v>-3.6214448973358967E-3</v>
      </c>
      <c r="U227" s="7">
        <f>U203/'otras variables'!U8</f>
        <v>-5.0836480056484865E-3</v>
      </c>
      <c r="V227" s="7">
        <f>V203/'otras variables'!V8</f>
        <v>-3.3882873141516121E-3</v>
      </c>
      <c r="W227" s="7">
        <f>W203/'otras variables'!W8</f>
        <v>1.3782398672607817E-3</v>
      </c>
      <c r="X227" s="7"/>
      <c r="Y227" s="7"/>
      <c r="Z227" s="7"/>
      <c r="AB227" s="7">
        <f>Y203/'otras variables'!$V8</f>
        <v>1.9292739155311669E-4</v>
      </c>
      <c r="AC227" s="7">
        <f>Z203/'otras variables'!$V8</f>
        <v>-2.8818529113246805E-3</v>
      </c>
    </row>
    <row r="228" spans="2:29" x14ac:dyDescent="0.2">
      <c r="B228" s="11" t="s">
        <v>1</v>
      </c>
      <c r="C228" s="7">
        <f>C204/'otras variables'!C9</f>
        <v>-5.1316308143369987E-3</v>
      </c>
      <c r="D228" s="7">
        <f>D204/'otras variables'!D9</f>
        <v>-1.6684012632948986E-3</v>
      </c>
      <c r="E228" s="7">
        <f>E204/'otras variables'!E9</f>
        <v>-4.792830131530236E-3</v>
      </c>
      <c r="F228" s="7">
        <f>F204/'otras variables'!F9</f>
        <v>-9.6095380430800395E-4</v>
      </c>
      <c r="G228" s="7">
        <f>G204/'otras variables'!G9</f>
        <v>-5.4807495803472633E-3</v>
      </c>
      <c r="H228" s="7">
        <f>H204/'otras variables'!H9</f>
        <v>-4.1865402312909973E-4</v>
      </c>
      <c r="I228" s="7">
        <f>I204/'otras variables'!I9</f>
        <v>-2.3795531302121054E-3</v>
      </c>
      <c r="J228" s="7">
        <f>J204/'otras variables'!J9</f>
        <v>-1.7132655195270913E-3</v>
      </c>
      <c r="K228" s="7">
        <f>K204/'otras variables'!K9</f>
        <v>-1.1155041041302593E-2</v>
      </c>
      <c r="L228" s="7">
        <f>L204/'otras variables'!L9</f>
        <v>-1.6863092396190309E-2</v>
      </c>
      <c r="M228" s="7">
        <f>M204/'otras variables'!M9</f>
        <v>-3.4585715596930973E-2</v>
      </c>
      <c r="N228" s="7">
        <f>N204/'otras variables'!N9</f>
        <v>-4.8578976529371674E-2</v>
      </c>
      <c r="O228" s="7">
        <f>O204/'otras variables'!O9</f>
        <v>-1.7082225165690544E-2</v>
      </c>
      <c r="P228" s="7">
        <f>P204/'otras variables'!P9</f>
        <v>-2.2878295974644861E-2</v>
      </c>
      <c r="Q228" s="7">
        <f>Q204/'otras variables'!Q9</f>
        <v>-1.8272446136080665E-2</v>
      </c>
      <c r="R228" s="7">
        <f>R204/'otras variables'!R9</f>
        <v>-2.1018173237258887E-2</v>
      </c>
      <c r="S228" s="7">
        <f>S204/'otras variables'!S9</f>
        <v>-1.1866247747203094E-2</v>
      </c>
      <c r="T228" s="7">
        <f>T204/'otras variables'!T9</f>
        <v>-9.6984885662388005E-3</v>
      </c>
      <c r="U228" s="7">
        <f>U204/'otras variables'!U9</f>
        <v>-3.4735134827682253E-3</v>
      </c>
      <c r="V228" s="7">
        <f>V204/'otras variables'!V9</f>
        <v>-9.962261429138709E-3</v>
      </c>
      <c r="W228" s="7">
        <f>W204/'otras variables'!W9</f>
        <v>1.6918499504112946E-3</v>
      </c>
      <c r="X228" s="7"/>
      <c r="Y228" s="7"/>
      <c r="Z228" s="7"/>
      <c r="AB228" s="7">
        <f>Y204/'otras variables'!$V9</f>
        <v>-7.885695062642778E-3</v>
      </c>
      <c r="AC228" s="7">
        <f>Z204/'otras variables'!$V9</f>
        <v>-2.2605659179575962E-3</v>
      </c>
    </row>
    <row r="229" spans="2:29" x14ac:dyDescent="0.2">
      <c r="B229" s="11" t="s">
        <v>2</v>
      </c>
      <c r="C229" s="7">
        <f>C205/'otras variables'!C10</f>
        <v>-1.3002403976722341E-2</v>
      </c>
      <c r="D229" s="7">
        <f>D205/'otras variables'!D10</f>
        <v>-3.7638754782798752E-3</v>
      </c>
      <c r="E229" s="7">
        <f>E205/'otras variables'!E10</f>
        <v>-1.4724644545546853E-3</v>
      </c>
      <c r="F229" s="7">
        <f>F205/'otras variables'!F10</f>
        <v>2.2081662753854138E-3</v>
      </c>
      <c r="G229" s="7">
        <f>G205/'otras variables'!G10</f>
        <v>1.9126523372939444E-3</v>
      </c>
      <c r="H229" s="7">
        <f>H205/'otras variables'!H10</f>
        <v>5.7954855787908611E-3</v>
      </c>
      <c r="I229" s="7">
        <f>I205/'otras variables'!I10</f>
        <v>-1.7159489524664979E-3</v>
      </c>
      <c r="J229" s="7">
        <f>J205/'otras variables'!J10</f>
        <v>-2.5967350903477714E-4</v>
      </c>
      <c r="K229" s="7">
        <f>K205/'otras variables'!K10</f>
        <v>-9.1006662862001021E-3</v>
      </c>
      <c r="L229" s="7">
        <f>L205/'otras variables'!L10</f>
        <v>-1.5615367935332502E-2</v>
      </c>
      <c r="M229" s="7">
        <f>M205/'otras variables'!M10</f>
        <v>-3.5454151404006387E-2</v>
      </c>
      <c r="N229" s="7">
        <f>N205/'otras variables'!N10</f>
        <v>-6.5428921889576538E-2</v>
      </c>
      <c r="O229" s="7">
        <f>O205/'otras variables'!O10</f>
        <v>-1.0250483434329457E-2</v>
      </c>
      <c r="P229" s="7">
        <f>P205/'otras variables'!P10</f>
        <v>-1.0411259198419802E-2</v>
      </c>
      <c r="Q229" s="7">
        <f>Q205/'otras variables'!Q10</f>
        <v>-1.1233289815633147E-2</v>
      </c>
      <c r="R229" s="7">
        <f>R205/'otras variables'!R10</f>
        <v>-1.5253183903286954E-2</v>
      </c>
      <c r="S229" s="7">
        <f>S205/'otras variables'!S10</f>
        <v>-4.7017075403312011E-3</v>
      </c>
      <c r="T229" s="7">
        <f>T205/'otras variables'!T10</f>
        <v>-3.5335930965958466E-3</v>
      </c>
      <c r="U229" s="7">
        <f>U205/'otras variables'!U10</f>
        <v>6.4492071409233019E-4</v>
      </c>
      <c r="V229" s="7">
        <f>V205/'otras variables'!V10</f>
        <v>-7.3636934064395202E-3</v>
      </c>
      <c r="W229" s="7">
        <f>W205/'otras variables'!W10</f>
        <v>9.9925289503175196E-3</v>
      </c>
      <c r="X229" s="7"/>
      <c r="Y229" s="7"/>
      <c r="Z229" s="7"/>
      <c r="AB229" s="7">
        <f>Y205/'otras variables'!$V10</f>
        <v>-4.75484202815809E-3</v>
      </c>
      <c r="AC229" s="7">
        <f>Z205/'otras variables'!$V10</f>
        <v>-2.8192426184654165E-3</v>
      </c>
    </row>
    <row r="230" spans="2:29" x14ac:dyDescent="0.2">
      <c r="B230" s="11" t="s">
        <v>3</v>
      </c>
      <c r="C230" s="7">
        <f>C206/'otras variables'!C11</f>
        <v>-1.5110001110282883E-3</v>
      </c>
      <c r="D230" s="7">
        <f>D206/'otras variables'!D11</f>
        <v>-7.6663981935055983E-3</v>
      </c>
      <c r="E230" s="7">
        <f>E206/'otras variables'!E11</f>
        <v>-1.1867716917229139E-2</v>
      </c>
      <c r="F230" s="7">
        <f>F206/'otras variables'!F11</f>
        <v>-6.7185608983999015E-3</v>
      </c>
      <c r="G230" s="7">
        <f>G206/'otras variables'!G11</f>
        <v>-2.2584719330412787E-2</v>
      </c>
      <c r="H230" s="7">
        <f>H206/'otras variables'!H11</f>
        <v>-1.8823378267238264E-2</v>
      </c>
      <c r="I230" s="7">
        <f>I206/'otras variables'!I11</f>
        <v>-1.3122853031377025E-2</v>
      </c>
      <c r="J230" s="7">
        <f>J206/'otras variables'!J11</f>
        <v>-1.8706128460236969E-2</v>
      </c>
      <c r="K230" s="7">
        <f>K206/'otras variables'!K11</f>
        <v>-3.5104734685813349E-2</v>
      </c>
      <c r="L230" s="7">
        <f>L206/'otras variables'!L11</f>
        <v>-3.3914516610314312E-2</v>
      </c>
      <c r="M230" s="7">
        <f>M206/'otras variables'!M11</f>
        <v>-4.9406263711792721E-2</v>
      </c>
      <c r="N230" s="7">
        <f>N206/'otras variables'!N11</f>
        <v>-4.9776226692300793E-2</v>
      </c>
      <c r="O230" s="7">
        <f>O206/'otras variables'!O11</f>
        <v>-1.9861922684925471E-2</v>
      </c>
      <c r="P230" s="7">
        <f>P206/'otras variables'!P11</f>
        <v>-1.2147431876719995E-2</v>
      </c>
      <c r="Q230" s="7">
        <f>Q206/'otras variables'!Q11</f>
        <v>-1.8416249602117487E-2</v>
      </c>
      <c r="R230" s="7">
        <f>R206/'otras variables'!R11</f>
        <v>-1.759567711387278E-2</v>
      </c>
      <c r="S230" s="7">
        <f>S206/'otras variables'!S11</f>
        <v>-6.1680154675055705E-3</v>
      </c>
      <c r="T230" s="7">
        <f>T206/'otras variables'!T11</f>
        <v>2.5779718732447513E-3</v>
      </c>
      <c r="U230" s="7">
        <f>U206/'otras variables'!U11</f>
        <v>-4.4861361455649255E-3</v>
      </c>
      <c r="V230" s="7">
        <f>V206/'otras variables'!V11</f>
        <v>-5.7100985341111965E-3</v>
      </c>
      <c r="W230" s="7">
        <f>W206/'otras variables'!W11</f>
        <v>2.2982467660384791E-3</v>
      </c>
      <c r="X230" s="7"/>
      <c r="Y230" s="7"/>
      <c r="Z230" s="7"/>
      <c r="AB230" s="7">
        <f>Y206/'otras variables'!$V11</f>
        <v>-3.550320332089863E-3</v>
      </c>
      <c r="AC230" s="7">
        <f>Z206/'otras variables'!$V11</f>
        <v>-1.4201281328359453E-3</v>
      </c>
    </row>
    <row r="231" spans="2:29" x14ac:dyDescent="0.2">
      <c r="B231" s="11" t="s">
        <v>4</v>
      </c>
      <c r="C231" s="7">
        <f>C207/'otras variables'!C12</f>
        <v>-1.458809029843624E-3</v>
      </c>
      <c r="D231" s="7">
        <f>D207/'otras variables'!D12</f>
        <v>4.9377870573688327E-4</v>
      </c>
      <c r="E231" s="7">
        <f>E207/'otras variables'!E12</f>
        <v>-3.6337587418738002E-4</v>
      </c>
      <c r="F231" s="7">
        <f>F207/'otras variables'!F12</f>
        <v>-5.1548221509189942E-3</v>
      </c>
      <c r="G231" s="7">
        <f>G207/'otras variables'!G12</f>
        <v>-6.3395346057081173E-3</v>
      </c>
      <c r="H231" s="7">
        <f>H207/'otras variables'!H12</f>
        <v>6.2787436790795426E-4</v>
      </c>
      <c r="I231" s="7">
        <f>I207/'otras variables'!I12</f>
        <v>1.1777203573674652E-3</v>
      </c>
      <c r="J231" s="7">
        <f>J207/'otras variables'!J12</f>
        <v>1.544956483524548E-3</v>
      </c>
      <c r="K231" s="7">
        <f>K207/'otras variables'!K12</f>
        <v>-9.123417982185935E-3</v>
      </c>
      <c r="L231" s="7">
        <f>L207/'otras variables'!L12</f>
        <v>-1.2805234541643703E-2</v>
      </c>
      <c r="M231" s="7">
        <f>M207/'otras variables'!M12</f>
        <v>-4.1311904363382453E-2</v>
      </c>
      <c r="N231" s="7">
        <f>N207/'otras variables'!N12</f>
        <v>-4.3256207056328891E-2</v>
      </c>
      <c r="O231" s="7">
        <f>O207/'otras variables'!O12</f>
        <v>-1.1911813098091943E-2</v>
      </c>
      <c r="P231" s="7">
        <f>P207/'otras variables'!P12</f>
        <v>-1.1477628334616113E-2</v>
      </c>
      <c r="Q231" s="7">
        <f>Q207/'otras variables'!Q12</f>
        <v>-1.0033946061937206E-2</v>
      </c>
      <c r="R231" s="7">
        <f>R207/'otras variables'!R12</f>
        <v>-6.9515932460094904E-3</v>
      </c>
      <c r="S231" s="7">
        <f>S207/'otras variables'!S12</f>
        <v>-3.0942284926841969E-3</v>
      </c>
      <c r="T231" s="7">
        <f>T207/'otras variables'!T12</f>
        <v>6.5309227554320162E-3</v>
      </c>
      <c r="U231" s="7">
        <f>U207/'otras variables'!U12</f>
        <v>2.0491749168507448E-2</v>
      </c>
      <c r="V231" s="7">
        <f>V207/'otras variables'!V12</f>
        <v>6.2971537819020013E-3</v>
      </c>
      <c r="W231" s="7">
        <f>W207/'otras variables'!W12</f>
        <v>5.4586950895273052E-3</v>
      </c>
      <c r="X231" s="7"/>
      <c r="Y231" s="7"/>
      <c r="Z231" s="7"/>
      <c r="AB231" s="7">
        <f>Y207/'otras variables'!$V12</f>
        <v>9.1170913340668704E-3</v>
      </c>
      <c r="AC231" s="7">
        <f>Z207/'otras variables'!$V12</f>
        <v>-2.3110766404960208E-3</v>
      </c>
    </row>
    <row r="232" spans="2:29" x14ac:dyDescent="0.2">
      <c r="B232" s="11" t="s">
        <v>5</v>
      </c>
      <c r="C232" s="7">
        <f>C208/'otras variables'!C13</f>
        <v>-2.5099869242231183E-3</v>
      </c>
      <c r="D232" s="7">
        <f>D208/'otras variables'!D13</f>
        <v>6.9615792760282429E-4</v>
      </c>
      <c r="E232" s="7">
        <f>E208/'otras variables'!E13</f>
        <v>3.0446971325586106E-3</v>
      </c>
      <c r="F232" s="7">
        <f>F208/'otras variables'!F13</f>
        <v>-3.5094394114381098E-3</v>
      </c>
      <c r="G232" s="7">
        <f>G208/'otras variables'!G13</f>
        <v>6.0110463641701306E-3</v>
      </c>
      <c r="H232" s="7">
        <f>H208/'otras variables'!H13</f>
        <v>1.005489614190044E-2</v>
      </c>
      <c r="I232" s="7">
        <f>I208/'otras variables'!I13</f>
        <v>-9.1291326704187117E-3</v>
      </c>
      <c r="J232" s="7">
        <f>J208/'otras variables'!J13</f>
        <v>3.120264024260677E-4</v>
      </c>
      <c r="K232" s="7">
        <f>K208/'otras variables'!K13</f>
        <v>-1.297057158292554E-2</v>
      </c>
      <c r="L232" s="7">
        <f>L208/'otras variables'!L13</f>
        <v>-3.4795568217493411E-2</v>
      </c>
      <c r="M232" s="7">
        <f>M208/'otras variables'!M13</f>
        <v>-4.8688582761047733E-2</v>
      </c>
      <c r="N232" s="7">
        <f>N208/'otras variables'!N13</f>
        <v>-6.6229855943725532E-2</v>
      </c>
      <c r="O232" s="7">
        <f>O208/'otras variables'!O13</f>
        <v>-1.9067531938115997E-2</v>
      </c>
      <c r="P232" s="7">
        <f>P208/'otras variables'!P13</f>
        <v>-1.2980181370219975E-2</v>
      </c>
      <c r="Q232" s="7">
        <f>Q208/'otras variables'!Q13</f>
        <v>-1.4845449334845082E-2</v>
      </c>
      <c r="R232" s="7">
        <f>R208/'otras variables'!R13</f>
        <v>-1.6956120076265218E-2</v>
      </c>
      <c r="S232" s="7">
        <f>S208/'otras variables'!S13</f>
        <v>-1.4682686341152296E-2</v>
      </c>
      <c r="T232" s="7">
        <f>T208/'otras variables'!T13</f>
        <v>-4.4609403465666747E-3</v>
      </c>
      <c r="U232" s="7">
        <f>U208/'otras variables'!U13</f>
        <v>-2.8388915919019091E-3</v>
      </c>
      <c r="V232" s="7">
        <f>V208/'otras variables'!V13</f>
        <v>-9.6564475606967636E-3</v>
      </c>
      <c r="W232" s="7">
        <f>W208/'otras variables'!W13</f>
        <v>5.0840829096597574E-3</v>
      </c>
      <c r="X232" s="7"/>
      <c r="Y232" s="7"/>
      <c r="Z232" s="7"/>
      <c r="AB232" s="7">
        <f>Y208/'otras variables'!$V13</f>
        <v>-6.2731666635183359E-3</v>
      </c>
      <c r="AC232" s="7">
        <f>Z208/'otras variables'!$V13</f>
        <v>-3.2423108597959939E-3</v>
      </c>
    </row>
    <row r="233" spans="2:29" x14ac:dyDescent="0.2">
      <c r="B233" s="11" t="s">
        <v>6</v>
      </c>
      <c r="C233" s="7">
        <f>C209/'otras variables'!C14</f>
        <v>-1.5636409692697641E-3</v>
      </c>
      <c r="D233" s="7">
        <f>D209/'otras variables'!D14</f>
        <v>-4.0183118276809152E-3</v>
      </c>
      <c r="E233" s="7">
        <f>E209/'otras variables'!E14</f>
        <v>-9.361463245479278E-3</v>
      </c>
      <c r="F233" s="7">
        <f>F209/'otras variables'!F14</f>
        <v>-6.8895896125294805E-4</v>
      </c>
      <c r="G233" s="7">
        <f>G209/'otras variables'!G14</f>
        <v>-1.0420669221467404E-2</v>
      </c>
      <c r="H233" s="7">
        <f>H209/'otras variables'!H14</f>
        <v>-8.947081449647622E-3</v>
      </c>
      <c r="I233" s="7">
        <f>I209/'otras variables'!I14</f>
        <v>-6.6479406867322724E-3</v>
      </c>
      <c r="J233" s="7">
        <f>J209/'otras variables'!J14</f>
        <v>-2.944990394118943E-3</v>
      </c>
      <c r="K233" s="7">
        <f>K209/'otras variables'!K14</f>
        <v>-2.897846672002178E-2</v>
      </c>
      <c r="L233" s="7">
        <f>L209/'otras variables'!L14</f>
        <v>-4.4865182459388003E-2</v>
      </c>
      <c r="M233" s="7">
        <f>M209/'otras variables'!M14</f>
        <v>-7.0685204963971862E-2</v>
      </c>
      <c r="N233" s="7">
        <f>N209/'otras variables'!N14</f>
        <v>-0.10468232951299898</v>
      </c>
      <c r="O233" s="7">
        <f>O209/'otras variables'!O14</f>
        <v>-1.3363983570920385E-2</v>
      </c>
      <c r="P233" s="7">
        <f>P209/'otras variables'!P14</f>
        <v>-2.0855783611674606E-2</v>
      </c>
      <c r="Q233" s="7">
        <f>Q209/'otras variables'!Q14</f>
        <v>-1.8810159273680068E-2</v>
      </c>
      <c r="R233" s="7">
        <f>R209/'otras variables'!R14</f>
        <v>-1.6301297995568152E-2</v>
      </c>
      <c r="S233" s="7">
        <f>S209/'otras variables'!S14</f>
        <v>-8.5084106291554683E-3</v>
      </c>
      <c r="T233" s="7">
        <f>T209/'otras variables'!T14</f>
        <v>-6.9900303126798399E-3</v>
      </c>
      <c r="U233" s="7">
        <f>U209/'otras variables'!U14</f>
        <v>-3.2995174540017764E-3</v>
      </c>
      <c r="V233" s="7">
        <f>V209/'otras variables'!V14</f>
        <v>-1.1933646589610183E-2</v>
      </c>
      <c r="W233" s="7">
        <f>W209/'otras variables'!W14</f>
        <v>4.0947493909708182E-3</v>
      </c>
      <c r="X233" s="7"/>
      <c r="Y233" s="7"/>
      <c r="Z233" s="7"/>
      <c r="AB233" s="7">
        <f>Y209/'otras variables'!$V14</f>
        <v>-9.1779317215592987E-3</v>
      </c>
      <c r="AC233" s="7">
        <f>Z209/'otras variables'!$V14</f>
        <v>-2.8491289313746426E-3</v>
      </c>
    </row>
    <row r="234" spans="2:29" x14ac:dyDescent="0.2">
      <c r="B234" s="11" t="s">
        <v>7</v>
      </c>
      <c r="C234" s="7">
        <f>C210/'otras variables'!C15</f>
        <v>-2.1278017654763211E-3</v>
      </c>
      <c r="D234" s="7">
        <f>D210/'otras variables'!D15</f>
        <v>-2.971218177628836E-3</v>
      </c>
      <c r="E234" s="7">
        <f>E210/'otras variables'!E15</f>
        <v>4.7078821096763088E-4</v>
      </c>
      <c r="F234" s="7">
        <f>F210/'otras variables'!F15</f>
        <v>-3.2911348381444395E-3</v>
      </c>
      <c r="G234" s="7">
        <f>G210/'otras variables'!G15</f>
        <v>1.5369522513507122E-3</v>
      </c>
      <c r="H234" s="7">
        <f>H210/'otras variables'!H15</f>
        <v>-7.096202476500617E-3</v>
      </c>
      <c r="I234" s="7">
        <f>I210/'otras variables'!I15</f>
        <v>1.0606178179782357E-3</v>
      </c>
      <c r="J234" s="7">
        <f>J210/'otras variables'!J15</f>
        <v>-4.9399438941364979E-3</v>
      </c>
      <c r="K234" s="7">
        <f>K210/'otras variables'!K15</f>
        <v>-1.1758890829380524E-2</v>
      </c>
      <c r="L234" s="7">
        <f>L210/'otras variables'!L15</f>
        <v>-1.6698305850111846E-2</v>
      </c>
      <c r="M234" s="7">
        <f>M210/'otras variables'!M15</f>
        <v>-3.4582228398391132E-2</v>
      </c>
      <c r="N234" s="7">
        <f>N210/'otras variables'!N15</f>
        <v>-5.453045467258566E-2</v>
      </c>
      <c r="O234" s="7">
        <f>O210/'otras variables'!O15</f>
        <v>-1.5415615102619481E-2</v>
      </c>
      <c r="P234" s="7">
        <f>P210/'otras variables'!P15</f>
        <v>-1.2542672755027583E-2</v>
      </c>
      <c r="Q234" s="7">
        <f>Q210/'otras variables'!Q15</f>
        <v>-1.2049028486445085E-2</v>
      </c>
      <c r="R234" s="7">
        <f>R210/'otras variables'!R15</f>
        <v>-1.4237856465539288E-2</v>
      </c>
      <c r="S234" s="7">
        <f>S210/'otras variables'!S15</f>
        <v>-7.3401635563727849E-3</v>
      </c>
      <c r="T234" s="7">
        <f>T210/'otras variables'!T15</f>
        <v>-1.004504597567674E-2</v>
      </c>
      <c r="U234" s="7">
        <f>U210/'otras variables'!U15</f>
        <v>-2.2401883810321027E-3</v>
      </c>
      <c r="V234" s="7">
        <f>V210/'otras variables'!V15</f>
        <v>-7.2414167428813238E-3</v>
      </c>
      <c r="W234" s="7">
        <f>W210/'otras variables'!W15</f>
        <v>4.4540949835755245E-4</v>
      </c>
      <c r="X234" s="7"/>
      <c r="Y234" s="7"/>
      <c r="Z234" s="7"/>
      <c r="AB234" s="7">
        <f>Y210/'otras variables'!$V15</f>
        <v>-4.5154330729283085E-3</v>
      </c>
      <c r="AC234" s="7">
        <f>Z210/'otras variables'!$V15</f>
        <v>-2.7259836699530158E-3</v>
      </c>
    </row>
    <row r="235" spans="2:29" x14ac:dyDescent="0.2">
      <c r="B235" s="11" t="s">
        <v>8</v>
      </c>
      <c r="C235" s="7">
        <f>C211/'otras variables'!C16</f>
        <v>-3.0466905572947558E-3</v>
      </c>
      <c r="D235" s="7">
        <f>D211/'otras variables'!D16</f>
        <v>-3.467683138071111E-3</v>
      </c>
      <c r="E235" s="7">
        <f>E211/'otras variables'!E16</f>
        <v>-3.7019583041512697E-3</v>
      </c>
      <c r="F235" s="7">
        <f>F211/'otras variables'!F16</f>
        <v>-6.0927420293088617E-3</v>
      </c>
      <c r="G235" s="7">
        <f>G211/'otras variables'!G16</f>
        <v>-6.5596964746521963E-3</v>
      </c>
      <c r="H235" s="7">
        <f>H211/'otras variables'!H16</f>
        <v>-7.6028366653758854E-3</v>
      </c>
      <c r="I235" s="7">
        <f>I211/'otras variables'!I16</f>
        <v>-9.1692544854836862E-3</v>
      </c>
      <c r="J235" s="7">
        <f>J211/'otras variables'!J16</f>
        <v>-8.5383791148242617E-3</v>
      </c>
      <c r="K235" s="7">
        <f>K211/'otras variables'!K16</f>
        <v>-2.9073341613193793E-2</v>
      </c>
      <c r="L235" s="7">
        <f>L211/'otras variables'!L16</f>
        <v>-2.5327271416553838E-2</v>
      </c>
      <c r="M235" s="7">
        <f>M211/'otras variables'!M16</f>
        <v>-4.8560803058353919E-2</v>
      </c>
      <c r="N235" s="7">
        <f>N211/'otras variables'!N16</f>
        <v>-5.3799275851993685E-2</v>
      </c>
      <c r="O235" s="7">
        <f>O211/'otras variables'!O16</f>
        <v>-2.8110727815691305E-2</v>
      </c>
      <c r="P235" s="7">
        <f>P211/'otras variables'!P16</f>
        <v>-2.1561764990875702E-2</v>
      </c>
      <c r="Q235" s="7">
        <f>Q211/'otras variables'!Q16</f>
        <v>-2.6759467626840859E-2</v>
      </c>
      <c r="R235" s="7">
        <f>R211/'otras variables'!R16</f>
        <v>-2.8523859863788564E-2</v>
      </c>
      <c r="S235" s="7">
        <f>S211/'otras variables'!S16</f>
        <v>-9.0971528534933566E-3</v>
      </c>
      <c r="T235" s="7">
        <f>T211/'otras variables'!T16</f>
        <v>-5.4688219659826988E-3</v>
      </c>
      <c r="U235" s="7">
        <f>U211/'otras variables'!U16</f>
        <v>-4.264304524502968E-3</v>
      </c>
      <c r="V235" s="7">
        <f>V211/'otras variables'!V16</f>
        <v>-6.1525097979246374E-3</v>
      </c>
      <c r="W235" s="7">
        <f>W211/'otras variables'!W16</f>
        <v>-3.5379734675420223E-3</v>
      </c>
      <c r="X235" s="7"/>
      <c r="Y235" s="7"/>
      <c r="Z235" s="7"/>
      <c r="AB235" s="7">
        <f>Y211/'otras variables'!$V16</f>
        <v>-3.6779931599123946E-3</v>
      </c>
      <c r="AC235" s="7">
        <f>Z211/'otras variables'!$V16</f>
        <v>-1.9340078843167357E-3</v>
      </c>
    </row>
    <row r="236" spans="2:29" x14ac:dyDescent="0.2">
      <c r="B236" s="11" t="s">
        <v>9</v>
      </c>
      <c r="C236" s="7">
        <f>C212/'otras variables'!C17</f>
        <v>-8.5579508619205331E-3</v>
      </c>
      <c r="D236" s="7">
        <f>D212/'otras variables'!D17</f>
        <v>-1.3546151477581207E-2</v>
      </c>
      <c r="E236" s="7">
        <f>E212/'otras variables'!E17</f>
        <v>1.5409898405556566E-2</v>
      </c>
      <c r="F236" s="7">
        <f>F212/'otras variables'!F17</f>
        <v>-2.2863203130185899E-3</v>
      </c>
      <c r="G236" s="7">
        <f>G212/'otras variables'!G17</f>
        <v>3.2072517530125359E-3</v>
      </c>
      <c r="H236" s="7">
        <f>H212/'otras variables'!H17</f>
        <v>2.0963298962912845E-2</v>
      </c>
      <c r="I236" s="7">
        <f>I212/'otras variables'!I17</f>
        <v>4.9672355623159017E-3</v>
      </c>
      <c r="J236" s="7">
        <f>J212/'otras variables'!J17</f>
        <v>5.4087300432806582E-3</v>
      </c>
      <c r="K236" s="7">
        <f>K212/'otras variables'!K17</f>
        <v>-1.375355352644674E-2</v>
      </c>
      <c r="L236" s="7">
        <f>L212/'otras variables'!L17</f>
        <v>-1.7947817393970184E-2</v>
      </c>
      <c r="M236" s="7">
        <f>M212/'otras variables'!M17</f>
        <v>-3.8433270220793896E-2</v>
      </c>
      <c r="N236" s="7">
        <f>N212/'otras variables'!N17</f>
        <v>-8.9355892285389968E-2</v>
      </c>
      <c r="O236" s="7">
        <f>O212/'otras variables'!O17</f>
        <v>-1.0782243566897434E-2</v>
      </c>
      <c r="P236" s="7">
        <f>P212/'otras variables'!P17</f>
        <v>-1.0083553378550254E-2</v>
      </c>
      <c r="Q236" s="7">
        <f>Q212/'otras variables'!Q17</f>
        <v>-2.5140707192820941E-2</v>
      </c>
      <c r="R236" s="7">
        <f>R212/'otras variables'!R17</f>
        <v>-2.7314477443883271E-2</v>
      </c>
      <c r="S236" s="7">
        <f>S212/'otras variables'!S17</f>
        <v>-1.6536658448235639E-2</v>
      </c>
      <c r="T236" s="7">
        <f>T212/'otras variables'!T17</f>
        <v>-8.7697389643604986E-3</v>
      </c>
      <c r="U236" s="7">
        <f>U212/'otras variables'!U17</f>
        <v>-2.4890186984045091E-3</v>
      </c>
      <c r="V236" s="7">
        <f>V212/'otras variables'!V17</f>
        <v>-1.2042360089780874E-2</v>
      </c>
      <c r="W236" s="7">
        <f>W212/'otras variables'!W17</f>
        <v>-1.7710513604894541E-3</v>
      </c>
      <c r="X236" s="7"/>
      <c r="Y236" s="7"/>
      <c r="Z236" s="7"/>
      <c r="AB236" s="7">
        <f>Y212/'otras variables'!$V17</f>
        <v>-8.8020463306832091E-3</v>
      </c>
      <c r="AC236" s="7">
        <f>Z212/'otras variables'!$V17</f>
        <v>-3.6755797864391421E-3</v>
      </c>
    </row>
    <row r="237" spans="2:29" x14ac:dyDescent="0.2">
      <c r="B237" s="11" t="s">
        <v>10</v>
      </c>
      <c r="C237" s="7">
        <f>C213/'otras variables'!C18</f>
        <v>-5.289192896954599E-3</v>
      </c>
      <c r="D237" s="7">
        <f>D213/'otras variables'!D18</f>
        <v>-5.1588419930736719E-3</v>
      </c>
      <c r="E237" s="7">
        <f>E213/'otras variables'!E18</f>
        <v>7.7953417220564674E-5</v>
      </c>
      <c r="F237" s="7">
        <f>F213/'otras variables'!F18</f>
        <v>-1.4080281248277139E-3</v>
      </c>
      <c r="G237" s="7">
        <f>G213/'otras variables'!G18</f>
        <v>-1.76024283046325E-3</v>
      </c>
      <c r="H237" s="7">
        <f>H213/'otras variables'!H18</f>
        <v>-3.017788196431372E-3</v>
      </c>
      <c r="I237" s="7">
        <f>I213/'otras variables'!I18</f>
        <v>-1.59403996523226E-3</v>
      </c>
      <c r="J237" s="7">
        <f>J213/'otras variables'!J18</f>
        <v>-1.9604713022913612E-4</v>
      </c>
      <c r="K237" s="7">
        <f>K213/'otras variables'!K18</f>
        <v>-6.5457308058267556E-3</v>
      </c>
      <c r="L237" s="7">
        <f>L213/'otras variables'!L18</f>
        <v>-1.0390085549477898E-2</v>
      </c>
      <c r="M237" s="7">
        <f>M213/'otras variables'!M18</f>
        <v>-3.3311452764597793E-2</v>
      </c>
      <c r="N237" s="7">
        <f>N213/'otras variables'!N18</f>
        <v>-5.1212172947022599E-2</v>
      </c>
      <c r="O237" s="7">
        <f>O213/'otras variables'!O18</f>
        <v>-1.3488513243265022E-2</v>
      </c>
      <c r="P237" s="7">
        <f>P213/'otras variables'!P18</f>
        <v>-1.1349013045690496E-2</v>
      </c>
      <c r="Q237" s="7">
        <f>Q213/'otras variables'!Q18</f>
        <v>-1.0020237373333728E-2</v>
      </c>
      <c r="R237" s="7">
        <f>R213/'otras variables'!R18</f>
        <v>-7.3411852368270763E-3</v>
      </c>
      <c r="S237" s="7">
        <f>S213/'otras variables'!S18</f>
        <v>-5.8339104901054479E-3</v>
      </c>
      <c r="T237" s="7">
        <f>T213/'otras variables'!T18</f>
        <v>-2.0961976806183366E-3</v>
      </c>
      <c r="U237" s="7">
        <f>U213/'otras variables'!U18</f>
        <v>2.1141604013176153E-3</v>
      </c>
      <c r="V237" s="7">
        <f>V213/'otras variables'!V18</f>
        <v>-4.6407041155657634E-3</v>
      </c>
      <c r="W237" s="7">
        <f>W213/'otras variables'!W18</f>
        <v>-7.9228384429900101E-4</v>
      </c>
      <c r="X237" s="7"/>
      <c r="Y237" s="7"/>
      <c r="Z237" s="7"/>
      <c r="AB237" s="7">
        <f>Y213/'otras variables'!$V18</f>
        <v>-1.2261392144805863E-3</v>
      </c>
      <c r="AC237" s="7">
        <f>Z213/'otras variables'!$V18</f>
        <v>-2.8558179172712386E-3</v>
      </c>
    </row>
    <row r="238" spans="2:29" x14ac:dyDescent="0.2">
      <c r="B238" s="11" t="s">
        <v>21</v>
      </c>
      <c r="C238" s="7">
        <f>C214/'otras variables'!C19</f>
        <v>-3.6258806554225749E-3</v>
      </c>
      <c r="D238" s="7">
        <f>D214/'otras variables'!D19</f>
        <v>-1.1671541876665453E-2</v>
      </c>
      <c r="E238" s="7">
        <f>E214/'otras variables'!E19</f>
        <v>-9.2134684982343468E-3</v>
      </c>
      <c r="F238" s="7">
        <f>F214/'otras variables'!F19</f>
        <v>-2.9018524216171725E-3</v>
      </c>
      <c r="G238" s="7">
        <f>G214/'otras variables'!G19</f>
        <v>7.2285708285163206E-4</v>
      </c>
      <c r="H238" s="7">
        <f>H214/'otras variables'!H19</f>
        <v>-8.3614837625475193E-3</v>
      </c>
      <c r="I238" s="7">
        <f>I214/'otras variables'!I19</f>
        <v>2.4328299251616175E-4</v>
      </c>
      <c r="J238" s="7">
        <f>J214/'otras variables'!J19</f>
        <v>-4.4542091352453876E-3</v>
      </c>
      <c r="K238" s="7">
        <f>K214/'otras variables'!K19</f>
        <v>-9.4466433136964241E-3</v>
      </c>
      <c r="L238" s="7">
        <f>L214/'otras variables'!L19</f>
        <v>-4.8191708957243734E-3</v>
      </c>
      <c r="M238" s="7">
        <f>M214/'otras variables'!M19</f>
        <v>-1.0251308156448516E-2</v>
      </c>
      <c r="N238" s="7">
        <f>N214/'otras variables'!N19</f>
        <v>-2.4880928657837E-2</v>
      </c>
      <c r="O238" s="7">
        <f>O214/'otras variables'!O19</f>
        <v>-1.019346807590645E-2</v>
      </c>
      <c r="P238" s="7">
        <f>P214/'otras variables'!P19</f>
        <v>-9.7030320838309581E-3</v>
      </c>
      <c r="Q238" s="7">
        <f>Q214/'otras variables'!Q19</f>
        <v>-1.4192639324862456E-2</v>
      </c>
      <c r="R238" s="7">
        <f>R214/'otras variables'!R19</f>
        <v>-1.3650304769003255E-2</v>
      </c>
      <c r="S238" s="7">
        <f>S214/'otras variables'!S19</f>
        <v>-7.0108242496625195E-3</v>
      </c>
      <c r="T238" s="7">
        <f>T214/'otras variables'!T19</f>
        <v>-5.098616454973978E-3</v>
      </c>
      <c r="U238" s="7">
        <f>U214/'otras variables'!U19</f>
        <v>-2.5136977925735693E-3</v>
      </c>
      <c r="V238" s="7">
        <f>V214/'otras variables'!V19</f>
        <v>-2.4111943483070349E-3</v>
      </c>
      <c r="W238" s="7">
        <f>W214/'otras variables'!W19</f>
        <v>-5.4069541749080354E-4</v>
      </c>
      <c r="X238" s="7"/>
      <c r="Y238" s="7"/>
      <c r="Z238" s="7"/>
      <c r="AB238" s="7">
        <f>Y214/'otras variables'!$V19</f>
        <v>-1.1493776168095709E-3</v>
      </c>
      <c r="AC238" s="7">
        <f>Z214/'otras variables'!$V19</f>
        <v>-1.4950237841834637E-3</v>
      </c>
    </row>
    <row r="239" spans="2:29" x14ac:dyDescent="0.2">
      <c r="B239" s="11" t="s">
        <v>24</v>
      </c>
      <c r="C239" s="7">
        <f>C215/'otras variables'!C20</f>
        <v>-1.2724742817041739E-3</v>
      </c>
      <c r="D239" s="7">
        <f>D215/'otras variables'!D20</f>
        <v>-2.6251744428417269E-3</v>
      </c>
      <c r="E239" s="7">
        <f>E215/'otras variables'!E20</f>
        <v>-5.8481668867240658E-3</v>
      </c>
      <c r="F239" s="7">
        <f>F215/'otras variables'!F20</f>
        <v>-6.2187071939485469E-3</v>
      </c>
      <c r="G239" s="7">
        <f>G215/'otras variables'!G20</f>
        <v>-3.6742548909614341E-4</v>
      </c>
      <c r="H239" s="7">
        <f>H215/'otras variables'!H20</f>
        <v>1.0350707099964867E-2</v>
      </c>
      <c r="I239" s="7">
        <f>I215/'otras variables'!I20</f>
        <v>6.4008558329842428E-3</v>
      </c>
      <c r="J239" s="7">
        <f>J215/'otras variables'!J20</f>
        <v>-1.0719882641583474E-3</v>
      </c>
      <c r="K239" s="7">
        <f>K215/'otras variables'!K20</f>
        <v>-2.8627110781179552E-2</v>
      </c>
      <c r="L239" s="7">
        <f>L215/'otras variables'!L20</f>
        <v>-2.5117164343702411E-2</v>
      </c>
      <c r="M239" s="7">
        <f>M215/'otras variables'!M20</f>
        <v>-5.5315239183595794E-2</v>
      </c>
      <c r="N239" s="7">
        <f>N215/'otras variables'!N20</f>
        <v>-7.0568186620470083E-2</v>
      </c>
      <c r="O239" s="7">
        <f>O215/'otras variables'!O20</f>
        <v>-3.2668372262514893E-2</v>
      </c>
      <c r="P239" s="7">
        <f>P215/'otras variables'!P20</f>
        <v>-3.214601608851643E-2</v>
      </c>
      <c r="Q239" s="7">
        <f>Q215/'otras variables'!Q20</f>
        <v>-2.9200303638234296E-2</v>
      </c>
      <c r="R239" s="7">
        <f>R215/'otras variables'!R20</f>
        <v>-2.4989397932050107E-2</v>
      </c>
      <c r="S239" s="7">
        <f>S215/'otras variables'!S20</f>
        <v>-1.7262583887390208E-2</v>
      </c>
      <c r="T239" s="7">
        <f>T215/'otras variables'!T20</f>
        <v>-1.4476570193996825E-2</v>
      </c>
      <c r="U239" s="7">
        <f>U215/'otras variables'!U20</f>
        <v>-1.3398133287450603E-2</v>
      </c>
      <c r="V239" s="7">
        <f>V215/'otras variables'!V20</f>
        <v>-1.8080074703778065E-2</v>
      </c>
      <c r="W239" s="7">
        <f>W215/'otras variables'!W20</f>
        <v>-1.1249442672428576E-2</v>
      </c>
      <c r="X239" s="7"/>
      <c r="Y239" s="7"/>
      <c r="Z239" s="7"/>
      <c r="AB239" s="7">
        <f>Y215/'otras variables'!$V20</f>
        <v>-1.4958557532698433E-2</v>
      </c>
      <c r="AC239" s="7">
        <f>Z215/'otras variables'!$V20</f>
        <v>-2.3797705165656598E-3</v>
      </c>
    </row>
    <row r="240" spans="2:29" x14ac:dyDescent="0.2">
      <c r="B240" s="11" t="s">
        <v>20</v>
      </c>
      <c r="C240" s="7">
        <f>C216/'otras variables'!C21</f>
        <v>2.5051198386702822E-3</v>
      </c>
      <c r="D240" s="7">
        <f>D216/'otras variables'!D21</f>
        <v>-5.621412311883003E-3</v>
      </c>
      <c r="E240" s="7">
        <f>E216/'otras variables'!E21</f>
        <v>4.7962811051606652E-3</v>
      </c>
      <c r="F240" s="7">
        <f>F216/'otras variables'!F21</f>
        <v>1.0348022474426526E-3</v>
      </c>
      <c r="G240" s="7">
        <f>G216/'otras variables'!G21</f>
        <v>1.3858927619740961E-4</v>
      </c>
      <c r="H240" s="7">
        <f>H216/'otras variables'!H21</f>
        <v>9.5376225052833906E-3</v>
      </c>
      <c r="I240" s="7">
        <f>I216/'otras variables'!I21</f>
        <v>2.3647706787642091E-2</v>
      </c>
      <c r="J240" s="7">
        <f>J216/'otras variables'!J21</f>
        <v>7.76751490180848E-3</v>
      </c>
      <c r="K240" s="7">
        <f>K216/'otras variables'!K21</f>
        <v>-4.8494991947023162E-2</v>
      </c>
      <c r="L240" s="7">
        <f>L216/'otras variables'!L21</f>
        <v>-3.3190839953993245E-2</v>
      </c>
      <c r="M240" s="7">
        <f>M216/'otras variables'!M21</f>
        <v>-3.8500122037597818E-2</v>
      </c>
      <c r="N240" s="7">
        <f>N216/'otras variables'!N21</f>
        <v>-3.1545811652554656E-2</v>
      </c>
      <c r="O240" s="7">
        <f>O216/'otras variables'!O21</f>
        <v>-1.7995387857314051E-2</v>
      </c>
      <c r="P240" s="7">
        <f>P216/'otras variables'!P21</f>
        <v>-1.47350872070611E-2</v>
      </c>
      <c r="Q240" s="7">
        <f>Q216/'otras variables'!Q21</f>
        <v>-8.3974783572133057E-3</v>
      </c>
      <c r="R240" s="7">
        <f>R216/'otras variables'!R21</f>
        <v>-1.4548898185487869E-2</v>
      </c>
      <c r="S240" s="7">
        <f>S216/'otras variables'!S21</f>
        <v>-7.5211034963049784E-3</v>
      </c>
      <c r="T240" s="7">
        <f>T216/'otras variables'!T21</f>
        <v>1.2119924660093644E-2</v>
      </c>
      <c r="U240" s="7">
        <f>U216/'otras variables'!U21</f>
        <v>5.0879278735344643E-3</v>
      </c>
      <c r="V240" s="7">
        <f>V216/'otras variables'!V21</f>
        <v>3.6713250536847849E-3</v>
      </c>
      <c r="W240" s="7">
        <f>W216/'otras variables'!W21</f>
        <v>-9.5238095238095247E-3</v>
      </c>
      <c r="X240" s="7"/>
      <c r="Y240" s="7"/>
      <c r="Z240" s="7"/>
      <c r="AB240" s="7">
        <f>Y216/'otras variables'!$V21</f>
        <v>4.6725955228715445E-3</v>
      </c>
      <c r="AC240" s="7">
        <f>Z216/'otras variables'!$V21</f>
        <v>0</v>
      </c>
    </row>
    <row r="241" spans="2:29" x14ac:dyDescent="0.2">
      <c r="B241" s="11" t="s">
        <v>11</v>
      </c>
      <c r="C241" s="7">
        <f>C217/'otras variables'!C22</f>
        <v>-8.3657181846636397E-3</v>
      </c>
      <c r="D241" s="7">
        <f>D217/'otras variables'!D22</f>
        <v>-4.7683097371936552E-3</v>
      </c>
      <c r="E241" s="7">
        <f>E217/'otras variables'!E22</f>
        <v>-1.4432828623330055E-3</v>
      </c>
      <c r="F241" s="7">
        <f>F217/'otras variables'!F22</f>
        <v>-6.6688818469201527E-3</v>
      </c>
      <c r="G241" s="7">
        <f>G217/'otras variables'!G22</f>
        <v>-2.9863902338123503E-3</v>
      </c>
      <c r="H241" s="7">
        <f>H217/'otras variables'!H22</f>
        <v>-5.8382569300109764E-4</v>
      </c>
      <c r="I241" s="7">
        <f>I217/'otras variables'!I22</f>
        <v>-9.445968319031911E-3</v>
      </c>
      <c r="J241" s="7">
        <f>J217/'otras variables'!J22</f>
        <v>-1.0067762332851549E-2</v>
      </c>
      <c r="K241" s="7">
        <f>K217/'otras variables'!K22</f>
        <v>-1.3580192125768099E-2</v>
      </c>
      <c r="L241" s="7">
        <f>L217/'otras variables'!L22</f>
        <v>-9.7553843703792574E-3</v>
      </c>
      <c r="M241" s="7">
        <f>M217/'otras variables'!M22</f>
        <v>-4.4250377914523568E-2</v>
      </c>
      <c r="N241" s="7">
        <f>N217/'otras variables'!N22</f>
        <v>-4.0341754094877738E-2</v>
      </c>
      <c r="O241" s="7">
        <f>O217/'otras variables'!O22</f>
        <v>-1.1654996392189318E-2</v>
      </c>
      <c r="P241" s="7">
        <f>P217/'otras variables'!P22</f>
        <v>-1.0743923879962515E-2</v>
      </c>
      <c r="Q241" s="7">
        <f>Q217/'otras variables'!Q22</f>
        <v>-1.3140828436856824E-2</v>
      </c>
      <c r="R241" s="7">
        <f>R217/'otras variables'!R22</f>
        <v>-1.205660879243267E-2</v>
      </c>
      <c r="S241" s="7">
        <f>S217/'otras variables'!S22</f>
        <v>-5.4899163960595377E-3</v>
      </c>
      <c r="T241" s="7">
        <f>T217/'otras variables'!T22</f>
        <v>-3.4994350222491669E-3</v>
      </c>
      <c r="U241" s="7">
        <f>U217/'otras variables'!U22</f>
        <v>-2.4437970321830615E-3</v>
      </c>
      <c r="V241" s="7">
        <f>V217/'otras variables'!V22</f>
        <v>-4.3982966637566489E-3</v>
      </c>
      <c r="W241" s="7">
        <f>W217/'otras variables'!W22</f>
        <v>1.0638297872340425E-2</v>
      </c>
      <c r="X241" s="7"/>
      <c r="Y241" s="7"/>
      <c r="Z241" s="7"/>
      <c r="AB241" s="7">
        <f>Y217/'otras variables'!$V22</f>
        <v>-1.6916525629833263E-3</v>
      </c>
      <c r="AC241" s="7">
        <f>Z217/'otras variables'!$V22</f>
        <v>-2.7066441007733222E-3</v>
      </c>
    </row>
    <row r="242" spans="2:29" x14ac:dyDescent="0.2">
      <c r="B242" s="11" t="s">
        <v>22</v>
      </c>
      <c r="C242" s="7">
        <f>C218/'otras variables'!C23</f>
        <v>-1.8240399666289975E-2</v>
      </c>
      <c r="D242" s="7">
        <f>D218/'otras variables'!D23</f>
        <v>-1.696241755965815E-2</v>
      </c>
      <c r="E242" s="7">
        <f>E218/'otras variables'!E23</f>
        <v>-1.543014475372145E-2</v>
      </c>
      <c r="F242" s="7">
        <f>F218/'otras variables'!F23</f>
        <v>-2.1040588677787908E-2</v>
      </c>
      <c r="G242" s="7">
        <f>G218/'otras variables'!G23</f>
        <v>-1.4320026681628344E-2</v>
      </c>
      <c r="H242" s="7">
        <f>H218/'otras variables'!H23</f>
        <v>-5.3688562300723509E-3</v>
      </c>
      <c r="I242" s="7">
        <f>I218/'otras variables'!I23</f>
        <v>1.1652934399008494E-3</v>
      </c>
      <c r="J242" s="7">
        <f>J218/'otras variables'!J23</f>
        <v>-1.2319149831253014E-2</v>
      </c>
      <c r="K242" s="7">
        <f>K218/'otras variables'!K23</f>
        <v>-2.2147092018451272E-2</v>
      </c>
      <c r="L242" s="7">
        <f>L218/'otras variables'!L23</f>
        <v>-2.9711121154578506E-2</v>
      </c>
      <c r="M242" s="7">
        <f>M218/'otras variables'!M23</f>
        <v>-5.3477487771100701E-2</v>
      </c>
      <c r="N242" s="7">
        <f>N218/'otras variables'!N23</f>
        <v>-6.7287313992424519E-2</v>
      </c>
      <c r="O242" s="7">
        <f>O218/'otras variables'!O23</f>
        <v>-3.9116416570609235E-2</v>
      </c>
      <c r="P242" s="7">
        <f>P218/'otras variables'!P23</f>
        <v>-2.2648914865676772E-2</v>
      </c>
      <c r="Q242" s="7">
        <f>Q218/'otras variables'!Q23</f>
        <v>-2.6733626077093901E-2</v>
      </c>
      <c r="R242" s="7">
        <f>R218/'otras variables'!R23</f>
        <v>-2.6700429007869494E-2</v>
      </c>
      <c r="S242" s="7">
        <f>S218/'otras variables'!S23</f>
        <v>-1.5625517661872323E-2</v>
      </c>
      <c r="T242" s="7">
        <f>T218/'otras variables'!T23</f>
        <v>-7.8970231155239077E-3</v>
      </c>
      <c r="U242" s="7">
        <f>U218/'otras variables'!U23</f>
        <v>-1.4070525337241331E-2</v>
      </c>
      <c r="V242" s="7">
        <f>V218/'otras variables'!V23</f>
        <v>-1.9325031471055097E-2</v>
      </c>
      <c r="W242" s="7">
        <f>W218/'otras variables'!W23</f>
        <v>-1.1535702329140562E-2</v>
      </c>
      <c r="X242" s="7"/>
      <c r="Y242" s="7"/>
      <c r="Z242" s="7"/>
      <c r="AB242" s="7">
        <f>Y218/'otras variables'!$V23</f>
        <v>-1.692879652504559E-2</v>
      </c>
      <c r="AC242" s="7">
        <f>Z218/'otras variables'!$V23</f>
        <v>-1.9824965380654202E-3</v>
      </c>
    </row>
    <row r="243" spans="2:29" x14ac:dyDescent="0.2">
      <c r="B243" s="11" t="s">
        <v>12</v>
      </c>
      <c r="C243" s="7">
        <f>C219/'otras variables'!C24</f>
        <v>8.1882852556366716E-3</v>
      </c>
      <c r="D243" s="7">
        <f>D219/'otras variables'!D24</f>
        <v>3.4407284857154372E-3</v>
      </c>
      <c r="E243" s="7">
        <f>E219/'otras variables'!E24</f>
        <v>1.7380027354859553E-3</v>
      </c>
      <c r="F243" s="7">
        <f>F219/'otras variables'!F24</f>
        <v>-3.2108434299093977E-3</v>
      </c>
      <c r="G243" s="7">
        <f>G219/'otras variables'!G24</f>
        <v>-8.5065632098449081E-4</v>
      </c>
      <c r="H243" s="7">
        <f>H219/'otras variables'!H24</f>
        <v>7.4910107870555329E-3</v>
      </c>
      <c r="I243" s="7">
        <f>I219/'otras variables'!I24</f>
        <v>1.2202471779169196E-2</v>
      </c>
      <c r="J243" s="7">
        <f>J219/'otras variables'!J24</f>
        <v>1.1076264091862553E-2</v>
      </c>
      <c r="K243" s="7">
        <f>K219/'otras variables'!K24</f>
        <v>-1.2324146742641911E-2</v>
      </c>
      <c r="L243" s="7">
        <f>L219/'otras variables'!L24</f>
        <v>-3.9936730082846428E-2</v>
      </c>
      <c r="M243" s="7">
        <f>M219/'otras variables'!M24</f>
        <v>-2.4891633269618997E-2</v>
      </c>
      <c r="N243" s="7">
        <f>N219/'otras variables'!N24</f>
        <v>-2.7740162405162833E-2</v>
      </c>
      <c r="O243" s="7">
        <f>O219/'otras variables'!O24</f>
        <v>-1.5073811804786369E-2</v>
      </c>
      <c r="P243" s="7">
        <f>P219/'otras variables'!P24</f>
        <v>-1.2721951192915781E-2</v>
      </c>
      <c r="Q243" s="7">
        <f>Q219/'otras variables'!Q24</f>
        <v>-1.0929005689592498E-2</v>
      </c>
      <c r="R243" s="7">
        <f>R219/'otras variables'!R24</f>
        <v>-7.5242358869184595E-3</v>
      </c>
      <c r="S243" s="7">
        <f>S219/'otras variables'!S24</f>
        <v>-6.8824855223490692E-3</v>
      </c>
      <c r="T243" s="7">
        <f>T219/'otras variables'!T24</f>
        <v>1.5489670433596753E-2</v>
      </c>
      <c r="U243" s="7">
        <f>U219/'otras variables'!U24</f>
        <v>7.5663380423259567E-3</v>
      </c>
      <c r="V243" s="7">
        <f>V219/'otras variables'!V24</f>
        <v>4.8459032304536001E-3</v>
      </c>
      <c r="W243" s="7">
        <f>W219/'otras variables'!W24</f>
        <v>-1.1217041561150007E-2</v>
      </c>
      <c r="X243" s="7"/>
      <c r="Y243" s="7"/>
      <c r="Z243" s="7"/>
      <c r="AB243" s="7">
        <f>Y219/'otras variables'!$V24</f>
        <v>4.4029259268387275E-3</v>
      </c>
      <c r="AC243" s="7">
        <f>Z219/'otras variables'!$V24</f>
        <v>0</v>
      </c>
    </row>
    <row r="244" spans="2:29" x14ac:dyDescent="0.2">
      <c r="B244" s="11" t="s">
        <v>23</v>
      </c>
      <c r="C244" s="7">
        <f>C220/'otras variables'!C25</f>
        <v>-4.979540048560549E-3</v>
      </c>
      <c r="D244" s="7">
        <f>D220/'otras variables'!D25</f>
        <v>-6.198350054850762E-3</v>
      </c>
      <c r="E244" s="7">
        <f>E220/'otras variables'!E25</f>
        <v>-4.8935897709565176E-3</v>
      </c>
      <c r="F244" s="7">
        <f>F220/'otras variables'!F25</f>
        <v>-4.7901818100231095E-3</v>
      </c>
      <c r="G244" s="7">
        <f>G220/'otras variables'!G25</f>
        <v>-8.1681379787000097E-4</v>
      </c>
      <c r="H244" s="7">
        <f>H220/'otras variables'!H25</f>
        <v>-2.9697301039405535E-3</v>
      </c>
      <c r="I244" s="7">
        <f>I220/'otras variables'!I25</f>
        <v>-6.4652832222413708E-4</v>
      </c>
      <c r="J244" s="7">
        <f>J220/'otras variables'!J25</f>
        <v>-3.2346572276784015E-3</v>
      </c>
      <c r="K244" s="7">
        <f>K220/'otras variables'!K25</f>
        <v>-1.7267500705246585E-2</v>
      </c>
      <c r="L244" s="7">
        <f>L220/'otras variables'!L25</f>
        <v>-2.0483988467469606E-2</v>
      </c>
      <c r="M244" s="7">
        <f>M220/'otras variables'!M25</f>
        <v>-3.7659794035474675E-2</v>
      </c>
      <c r="N244" s="7">
        <f>N220/'otras variables'!N25</f>
        <v>-5.1572577726429668E-2</v>
      </c>
      <c r="O244" s="7">
        <f>O220/'otras variables'!O25</f>
        <v>-1.995249728687546E-2</v>
      </c>
      <c r="P244" s="7">
        <f>P220/'otras variables'!P25</f>
        <v>-1.6049426274173124E-2</v>
      </c>
      <c r="Q244" s="7">
        <f>Q220/'otras variables'!Q25</f>
        <v>-1.8113505877976048E-2</v>
      </c>
      <c r="R244" s="7">
        <f>R220/'otras variables'!R25</f>
        <v>-1.750294638962871E-2</v>
      </c>
      <c r="S244" s="7">
        <f>S220/'otras variables'!S25</f>
        <v>-8.5209724915607261E-3</v>
      </c>
      <c r="T244" s="7">
        <f>T220/'otras variables'!T25</f>
        <v>-3.5847137134879911E-3</v>
      </c>
      <c r="U244" s="7">
        <f>U220/'otras variables'!U25</f>
        <v>-2.7295200877565204E-3</v>
      </c>
      <c r="V244" s="7">
        <f>V220/'otras variables'!V25</f>
        <v>-5.7078726063889609E-3</v>
      </c>
      <c r="W244" s="7">
        <f>W220/'otras variables'!W25</f>
        <v>-2.0558118138750358E-3</v>
      </c>
      <c r="X244" s="7"/>
      <c r="Y244" s="7"/>
      <c r="Z244" s="7"/>
      <c r="AB244" s="7">
        <f>Y220/'otras variables'!$V25</f>
        <v>-3.427937003724377E-3</v>
      </c>
      <c r="AC244" s="7">
        <f>Z220/'otras variables'!$V25</f>
        <v>-2.0308940111120753E-3</v>
      </c>
    </row>
    <row r="245" spans="2:29" x14ac:dyDescent="0.2"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</row>
    <row r="246" spans="2:29" x14ac:dyDescent="0.2"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AA120"/>
  <sheetViews>
    <sheetView topLeftCell="A101" zoomScale="125" zoomScaleNormal="125" zoomScalePageLayoutView="125" workbookViewId="0">
      <pane xSplit="9820" topLeftCell="P1"/>
      <selection activeCell="C30" sqref="C30:W30"/>
      <selection pane="topRight" activeCell="W103" sqref="W103:W120"/>
    </sheetView>
  </sheetViews>
  <sheetFormatPr baseColWidth="10" defaultRowHeight="16" x14ac:dyDescent="0.2"/>
  <sheetData>
    <row r="3" spans="2:27" x14ac:dyDescent="0.2">
      <c r="C3" t="s">
        <v>67</v>
      </c>
    </row>
    <row r="4" spans="2:27" x14ac:dyDescent="0.2">
      <c r="B4" s="1" t="s">
        <v>19</v>
      </c>
    </row>
    <row r="5" spans="2:27" x14ac:dyDescent="0.2">
      <c r="B5" t="s">
        <v>32</v>
      </c>
    </row>
    <row r="6" spans="2:27" s="17" customFormat="1" x14ac:dyDescent="0.2">
      <c r="C6" s="17" t="s">
        <v>59</v>
      </c>
      <c r="D6" s="17" t="s">
        <v>59</v>
      </c>
      <c r="E6" s="17" t="s">
        <v>59</v>
      </c>
      <c r="F6" s="17" t="s">
        <v>59</v>
      </c>
      <c r="G6" s="17" t="s">
        <v>59</v>
      </c>
      <c r="H6" s="17" t="s">
        <v>59</v>
      </c>
      <c r="I6" s="17" t="s">
        <v>59</v>
      </c>
      <c r="J6" s="17" t="s">
        <v>59</v>
      </c>
      <c r="K6" s="17" t="s">
        <v>59</v>
      </c>
      <c r="L6" s="17" t="s">
        <v>59</v>
      </c>
      <c r="M6" s="17" t="s">
        <v>59</v>
      </c>
      <c r="N6" s="17" t="s">
        <v>59</v>
      </c>
      <c r="O6" s="17" t="s">
        <v>59</v>
      </c>
      <c r="P6" s="17" t="s">
        <v>59</v>
      </c>
      <c r="Q6" s="17" t="s">
        <v>59</v>
      </c>
      <c r="R6" s="17" t="s">
        <v>59</v>
      </c>
      <c r="S6" s="17" t="s">
        <v>59</v>
      </c>
      <c r="T6" s="17" t="s">
        <v>59</v>
      </c>
      <c r="U6" s="17" t="s">
        <v>59</v>
      </c>
      <c r="V6" s="17" t="s">
        <v>59</v>
      </c>
      <c r="W6" s="17" t="s">
        <v>59</v>
      </c>
    </row>
    <row r="7" spans="2:27" x14ac:dyDescent="0.2">
      <c r="B7" s="3"/>
      <c r="C7" s="3">
        <v>2000</v>
      </c>
      <c r="D7" s="3">
        <f>C7+1</f>
        <v>2001</v>
      </c>
      <c r="E7" s="3">
        <f t="shared" ref="E7:W7" si="0">D7+1</f>
        <v>2002</v>
      </c>
      <c r="F7" s="3">
        <f t="shared" si="0"/>
        <v>2003</v>
      </c>
      <c r="G7" s="3">
        <f t="shared" si="0"/>
        <v>2004</v>
      </c>
      <c r="H7" s="3">
        <f t="shared" si="0"/>
        <v>2005</v>
      </c>
      <c r="I7" s="3">
        <f t="shared" si="0"/>
        <v>2006</v>
      </c>
      <c r="J7" s="3">
        <f t="shared" si="0"/>
        <v>2007</v>
      </c>
      <c r="K7" s="3">
        <f t="shared" si="0"/>
        <v>2008</v>
      </c>
      <c r="L7" s="3">
        <f t="shared" si="0"/>
        <v>2009</v>
      </c>
      <c r="M7" s="3">
        <f t="shared" si="0"/>
        <v>2010</v>
      </c>
      <c r="N7" s="3">
        <f t="shared" si="0"/>
        <v>2011</v>
      </c>
      <c r="O7" s="3">
        <f t="shared" si="0"/>
        <v>2012</v>
      </c>
      <c r="P7" s="3">
        <f t="shared" si="0"/>
        <v>2013</v>
      </c>
      <c r="Q7" s="3">
        <f t="shared" si="0"/>
        <v>2014</v>
      </c>
      <c r="R7" s="3">
        <f t="shared" si="0"/>
        <v>2015</v>
      </c>
      <c r="S7" s="3">
        <f t="shared" si="0"/>
        <v>2016</v>
      </c>
      <c r="T7" s="3">
        <f t="shared" si="0"/>
        <v>2017</v>
      </c>
      <c r="U7" s="3">
        <f t="shared" si="0"/>
        <v>2018</v>
      </c>
      <c r="V7" s="3">
        <f t="shared" si="0"/>
        <v>2019</v>
      </c>
      <c r="W7" s="3">
        <f t="shared" si="0"/>
        <v>2020</v>
      </c>
      <c r="X7" s="3"/>
      <c r="Y7" s="3"/>
      <c r="Z7" s="3"/>
    </row>
    <row r="8" spans="2:27" x14ac:dyDescent="0.2">
      <c r="B8" t="s">
        <v>0</v>
      </c>
      <c r="C8" s="4">
        <v>86568.676000000007</v>
      </c>
      <c r="D8" s="4">
        <v>93709.991999999998</v>
      </c>
      <c r="E8" s="4">
        <v>100949.639</v>
      </c>
      <c r="F8" s="4">
        <v>109668.109</v>
      </c>
      <c r="G8" s="4">
        <v>118493.08100000001</v>
      </c>
      <c r="H8" s="4">
        <v>128578.073</v>
      </c>
      <c r="I8" s="4">
        <v>138535.59099999999</v>
      </c>
      <c r="J8" s="4">
        <v>148025.80900000001</v>
      </c>
      <c r="K8" s="4">
        <v>151226.84899999999</v>
      </c>
      <c r="L8" s="4">
        <v>144878.28899999999</v>
      </c>
      <c r="M8" s="4">
        <v>144752.22500000001</v>
      </c>
      <c r="N8" s="4">
        <v>143389.08600000001</v>
      </c>
      <c r="O8" s="4">
        <v>138007.226</v>
      </c>
      <c r="P8" s="4">
        <v>136048.003</v>
      </c>
      <c r="Q8" s="4">
        <v>137722.02600000001</v>
      </c>
      <c r="R8" s="4">
        <v>144745.56899999999</v>
      </c>
      <c r="S8" s="4">
        <v>148405.36199999999</v>
      </c>
      <c r="T8" s="4">
        <v>155462.81</v>
      </c>
      <c r="U8" s="4">
        <v>160711.36300000001</v>
      </c>
      <c r="V8" s="4">
        <v>165865.50899999999</v>
      </c>
      <c r="W8" s="4">
        <v>149466</v>
      </c>
      <c r="X8" s="4"/>
      <c r="Y8" s="4"/>
      <c r="Z8" s="4"/>
      <c r="AA8" s="4"/>
    </row>
    <row r="9" spans="2:27" x14ac:dyDescent="0.2">
      <c r="B9" t="s">
        <v>1</v>
      </c>
      <c r="C9" s="4">
        <v>20071.592000000001</v>
      </c>
      <c r="D9" s="4">
        <v>21577.543000000001</v>
      </c>
      <c r="E9" s="4">
        <v>23368.239000000001</v>
      </c>
      <c r="F9" s="4">
        <v>24975.186000000002</v>
      </c>
      <c r="G9" s="4">
        <v>26638.691999999999</v>
      </c>
      <c r="H9" s="4">
        <v>28663.286</v>
      </c>
      <c r="I9" s="4">
        <v>31098.276000000002</v>
      </c>
      <c r="J9" s="4">
        <v>33853.480000000003</v>
      </c>
      <c r="K9" s="4">
        <v>35141.063000000002</v>
      </c>
      <c r="L9" s="4">
        <v>33564.425000000003</v>
      </c>
      <c r="M9" s="4">
        <v>33828.995000000003</v>
      </c>
      <c r="N9" s="4">
        <v>33368.343999999997</v>
      </c>
      <c r="O9" s="4">
        <v>31963.048999999999</v>
      </c>
      <c r="P9" s="4">
        <v>32082.809000000001</v>
      </c>
      <c r="Q9" s="4">
        <v>32289.054</v>
      </c>
      <c r="R9" s="4">
        <v>32876.311000000002</v>
      </c>
      <c r="S9" s="4">
        <v>34214.690999999999</v>
      </c>
      <c r="T9" s="4">
        <v>35675.661999999997</v>
      </c>
      <c r="U9" s="4">
        <v>36850.296000000002</v>
      </c>
      <c r="V9" s="4">
        <v>38043.571000000004</v>
      </c>
      <c r="W9" s="4">
        <v>34282</v>
      </c>
      <c r="X9" s="4"/>
      <c r="Y9" s="4"/>
      <c r="Z9" s="4"/>
      <c r="AA9" s="4"/>
    </row>
    <row r="10" spans="2:27" x14ac:dyDescent="0.2">
      <c r="B10" t="s">
        <v>2</v>
      </c>
      <c r="C10" s="4">
        <v>14305.047</v>
      </c>
      <c r="D10" s="4">
        <v>15409.648999999999</v>
      </c>
      <c r="E10" s="4">
        <v>16299.205</v>
      </c>
      <c r="F10" s="4">
        <v>17208.848999999998</v>
      </c>
      <c r="G10" s="4">
        <v>18299.196</v>
      </c>
      <c r="H10" s="4">
        <v>19843.030999999999</v>
      </c>
      <c r="I10" s="4">
        <v>21562.413</v>
      </c>
      <c r="J10" s="4">
        <v>23105.937999999998</v>
      </c>
      <c r="K10" s="4">
        <v>23844.407999999999</v>
      </c>
      <c r="L10" s="4">
        <v>22541.896000000001</v>
      </c>
      <c r="M10" s="4">
        <v>22733.585999999999</v>
      </c>
      <c r="N10" s="4">
        <v>22375.425999999999</v>
      </c>
      <c r="O10" s="4">
        <v>21364.846000000001</v>
      </c>
      <c r="P10" s="4">
        <v>20746.77</v>
      </c>
      <c r="Q10" s="4">
        <v>20652.899000000001</v>
      </c>
      <c r="R10" s="4">
        <v>21372.587</v>
      </c>
      <c r="S10" s="4">
        <v>21694.245999999999</v>
      </c>
      <c r="T10" s="4">
        <v>22639.845000000001</v>
      </c>
      <c r="U10" s="4">
        <v>23258.672999999999</v>
      </c>
      <c r="V10" s="4">
        <v>23765.248</v>
      </c>
      <c r="W10" s="4">
        <v>21416</v>
      </c>
      <c r="X10" s="4"/>
      <c r="Y10" s="4"/>
      <c r="Z10" s="4"/>
      <c r="AA10" s="4"/>
    </row>
    <row r="11" spans="2:27" x14ac:dyDescent="0.2">
      <c r="B11" t="s">
        <v>3</v>
      </c>
      <c r="C11" s="4">
        <v>16545.332999999999</v>
      </c>
      <c r="D11" s="4">
        <v>17870.190999999999</v>
      </c>
      <c r="E11" s="4">
        <v>18874.734</v>
      </c>
      <c r="F11" s="4">
        <v>19795.905999999999</v>
      </c>
      <c r="G11" s="4">
        <v>21120.474999999999</v>
      </c>
      <c r="H11" s="4">
        <v>22790.808000000001</v>
      </c>
      <c r="I11" s="4">
        <v>24689.753000000001</v>
      </c>
      <c r="J11" s="4">
        <v>26461.916000000001</v>
      </c>
      <c r="K11" s="4">
        <v>27574.628000000001</v>
      </c>
      <c r="L11" s="4">
        <v>26478.337</v>
      </c>
      <c r="M11" s="4">
        <v>26535.097000000002</v>
      </c>
      <c r="N11" s="4">
        <v>26398.144</v>
      </c>
      <c r="O11" s="4">
        <v>25979.358</v>
      </c>
      <c r="P11" s="4">
        <v>25931.406999999999</v>
      </c>
      <c r="Q11" s="4">
        <v>26769.837</v>
      </c>
      <c r="R11" s="4">
        <v>28245.574000000001</v>
      </c>
      <c r="S11" s="4">
        <v>29831.312999999998</v>
      </c>
      <c r="T11" s="4">
        <v>31420.047999999999</v>
      </c>
      <c r="U11" s="4">
        <v>32767.618999999999</v>
      </c>
      <c r="V11" s="4">
        <v>33799.767</v>
      </c>
      <c r="W11" s="4">
        <v>30458</v>
      </c>
      <c r="X11" s="4"/>
      <c r="Y11" s="4"/>
      <c r="Z11" s="4"/>
      <c r="AA11" s="4"/>
    </row>
    <row r="12" spans="2:27" x14ac:dyDescent="0.2">
      <c r="B12" t="s">
        <v>4</v>
      </c>
      <c r="C12" s="4">
        <v>26048.646000000001</v>
      </c>
      <c r="D12" s="4">
        <v>28352.781999999999</v>
      </c>
      <c r="E12" s="4">
        <v>30271.685000000001</v>
      </c>
      <c r="F12" s="4">
        <v>32396.85</v>
      </c>
      <c r="G12" s="4">
        <v>34229.642</v>
      </c>
      <c r="H12" s="4">
        <v>36631.531999999999</v>
      </c>
      <c r="I12" s="4">
        <v>39058.508000000002</v>
      </c>
      <c r="J12" s="4">
        <v>41425.114999999998</v>
      </c>
      <c r="K12" s="4">
        <v>42308.705000000002</v>
      </c>
      <c r="L12" s="4">
        <v>40296.021000000001</v>
      </c>
      <c r="M12" s="4">
        <v>40811.481</v>
      </c>
      <c r="N12" s="4">
        <v>40595.33</v>
      </c>
      <c r="O12" s="4">
        <v>39204.779000000002</v>
      </c>
      <c r="P12" s="4">
        <v>39032.453999999998</v>
      </c>
      <c r="Q12" s="4">
        <v>39266.705000000002</v>
      </c>
      <c r="R12" s="4">
        <v>40566.239999999998</v>
      </c>
      <c r="S12" s="4">
        <v>42013.703999999998</v>
      </c>
      <c r="T12" s="4">
        <v>44251.021000000001</v>
      </c>
      <c r="U12" s="4">
        <v>45823.321000000004</v>
      </c>
      <c r="V12" s="4">
        <v>47164.165000000001</v>
      </c>
      <c r="W12" s="4">
        <v>42501</v>
      </c>
      <c r="X12" s="4"/>
      <c r="Y12" s="4"/>
      <c r="Z12" s="4"/>
      <c r="AA12" s="4"/>
    </row>
    <row r="13" spans="2:27" x14ac:dyDescent="0.2">
      <c r="B13" t="s">
        <v>5</v>
      </c>
      <c r="C13" s="4">
        <v>7968.1689999999999</v>
      </c>
      <c r="D13" s="4">
        <v>8618.7340000000004</v>
      </c>
      <c r="E13" s="4">
        <v>9196.3169999999991</v>
      </c>
      <c r="F13" s="4">
        <v>9688.1569999999992</v>
      </c>
      <c r="G13" s="4">
        <v>10314.343999999999</v>
      </c>
      <c r="H13" s="4">
        <v>11138.852000000001</v>
      </c>
      <c r="I13" s="4">
        <v>11939.798000000001</v>
      </c>
      <c r="J13" s="4">
        <v>12819.428</v>
      </c>
      <c r="K13" s="4">
        <v>13260.788</v>
      </c>
      <c r="L13" s="4">
        <v>12788.985000000001</v>
      </c>
      <c r="M13" s="4">
        <v>12836.684999999999</v>
      </c>
      <c r="N13" s="4">
        <v>12622.706</v>
      </c>
      <c r="O13" s="4">
        <v>12167.28</v>
      </c>
      <c r="P13" s="4">
        <v>11864.241</v>
      </c>
      <c r="Q13" s="4">
        <v>12057.566999999999</v>
      </c>
      <c r="R13" s="4">
        <v>12325.933000000001</v>
      </c>
      <c r="S13" s="4">
        <v>12736.089</v>
      </c>
      <c r="T13" s="4">
        <v>13225.911</v>
      </c>
      <c r="U13" s="4">
        <v>13737.755999999999</v>
      </c>
      <c r="V13" s="4">
        <v>14187.412</v>
      </c>
      <c r="W13" s="4">
        <v>12785</v>
      </c>
      <c r="X13" s="4"/>
      <c r="Y13" s="4"/>
      <c r="Z13" s="4"/>
      <c r="AA13" s="4"/>
    </row>
    <row r="14" spans="2:27" x14ac:dyDescent="0.2">
      <c r="B14" t="s">
        <v>6</v>
      </c>
      <c r="C14" s="4">
        <v>21744.121999999999</v>
      </c>
      <c r="D14" s="4">
        <v>23641.769</v>
      </c>
      <c r="E14" s="4">
        <v>25423.376</v>
      </c>
      <c r="F14" s="4">
        <v>27577.84</v>
      </c>
      <c r="G14" s="4">
        <v>29556.643</v>
      </c>
      <c r="H14" s="4">
        <v>32301.036</v>
      </c>
      <c r="I14" s="4">
        <v>35198.870000000003</v>
      </c>
      <c r="J14" s="4">
        <v>38370.243999999999</v>
      </c>
      <c r="K14" s="4">
        <v>39926.197999999997</v>
      </c>
      <c r="L14" s="4">
        <v>38582.256999999998</v>
      </c>
      <c r="M14" s="4">
        <v>38706.826999999997</v>
      </c>
      <c r="N14" s="4">
        <v>38258.606</v>
      </c>
      <c r="O14" s="4">
        <v>36890.197999999997</v>
      </c>
      <c r="P14" s="4">
        <v>36153.040999999997</v>
      </c>
      <c r="Q14" s="4">
        <v>35353.235999999997</v>
      </c>
      <c r="R14" s="4">
        <v>37113.608999999997</v>
      </c>
      <c r="S14" s="4">
        <v>38315.029000000002</v>
      </c>
      <c r="T14" s="4">
        <v>39913.99</v>
      </c>
      <c r="U14" s="4">
        <v>41521.222999999998</v>
      </c>
      <c r="V14" s="4">
        <v>42820.105000000003</v>
      </c>
      <c r="W14" s="4">
        <v>38586</v>
      </c>
      <c r="X14" s="4"/>
      <c r="Y14" s="4"/>
      <c r="Z14" s="4"/>
      <c r="AA14" s="4"/>
    </row>
    <row r="15" spans="2:27" x14ac:dyDescent="0.2">
      <c r="B15" t="s">
        <v>7</v>
      </c>
      <c r="C15" s="4">
        <v>35717.612999999998</v>
      </c>
      <c r="D15" s="4">
        <v>38031.538999999997</v>
      </c>
      <c r="E15" s="4">
        <v>40357.85</v>
      </c>
      <c r="F15" s="4">
        <v>42842.364999999998</v>
      </c>
      <c r="G15" s="4">
        <v>45544.680999999997</v>
      </c>
      <c r="H15" s="4">
        <v>48617.553</v>
      </c>
      <c r="I15" s="4">
        <v>51856.567999999999</v>
      </c>
      <c r="J15" s="4">
        <v>55466.216999999997</v>
      </c>
      <c r="K15" s="4">
        <v>56637.995000000003</v>
      </c>
      <c r="L15" s="4">
        <v>54795.978000000003</v>
      </c>
      <c r="M15" s="4">
        <v>54970.430999999997</v>
      </c>
      <c r="N15" s="4">
        <v>54575.008000000002</v>
      </c>
      <c r="O15" s="4">
        <v>52868.470999999998</v>
      </c>
      <c r="P15" s="4">
        <v>51504.173999999999</v>
      </c>
      <c r="Q15" s="4">
        <v>51539.425000000003</v>
      </c>
      <c r="R15" s="4">
        <v>53238.351000000002</v>
      </c>
      <c r="S15" s="4">
        <v>54767.171999999999</v>
      </c>
      <c r="T15" s="4">
        <v>56147.08</v>
      </c>
      <c r="U15" s="4">
        <v>58477.224999999999</v>
      </c>
      <c r="V15" s="4">
        <v>59794.928999999996</v>
      </c>
      <c r="W15" s="4">
        <v>53883</v>
      </c>
      <c r="X15" s="4"/>
      <c r="Y15" s="4"/>
      <c r="Z15" s="4"/>
      <c r="AA15" s="4"/>
    </row>
    <row r="16" spans="2:27" x14ac:dyDescent="0.2">
      <c r="B16" t="s">
        <v>8</v>
      </c>
      <c r="C16" s="4">
        <v>122427.924</v>
      </c>
      <c r="D16" s="4">
        <v>132653.41200000001</v>
      </c>
      <c r="E16" s="4">
        <v>141546.70499999999</v>
      </c>
      <c r="F16" s="4">
        <v>151491.72500000001</v>
      </c>
      <c r="G16" s="4">
        <v>162355.073</v>
      </c>
      <c r="H16" s="4">
        <v>174408.587</v>
      </c>
      <c r="I16" s="4">
        <v>189001.18900000001</v>
      </c>
      <c r="J16" s="4">
        <v>202380.33199999999</v>
      </c>
      <c r="K16" s="4">
        <v>207716.06099999999</v>
      </c>
      <c r="L16" s="4">
        <v>200139.99600000001</v>
      </c>
      <c r="M16" s="4">
        <v>201705.89</v>
      </c>
      <c r="N16" s="4">
        <v>198906.02299999999</v>
      </c>
      <c r="O16" s="4">
        <v>193449.27799999999</v>
      </c>
      <c r="P16" s="4">
        <v>192006.54500000001</v>
      </c>
      <c r="Q16" s="4">
        <v>195370.10500000001</v>
      </c>
      <c r="R16" s="4">
        <v>204355.23199999999</v>
      </c>
      <c r="S16" s="4">
        <v>212703.91200000001</v>
      </c>
      <c r="T16" s="4">
        <v>221437.08600000001</v>
      </c>
      <c r="U16" s="4">
        <v>229345.72200000001</v>
      </c>
      <c r="V16" s="4">
        <v>236813.92600000001</v>
      </c>
      <c r="W16" s="4">
        <v>213399</v>
      </c>
      <c r="X16" s="4"/>
      <c r="Y16" s="4"/>
      <c r="Z16" s="4"/>
      <c r="AA16" s="4"/>
    </row>
    <row r="17" spans="2:27" x14ac:dyDescent="0.2">
      <c r="B17" t="s">
        <v>9</v>
      </c>
      <c r="C17" s="4">
        <v>10750.236999999999</v>
      </c>
      <c r="D17" s="4">
        <v>11516.186</v>
      </c>
      <c r="E17" s="4">
        <v>12264.843999999999</v>
      </c>
      <c r="F17" s="4">
        <v>13121.521000000001</v>
      </c>
      <c r="G17" s="4">
        <v>14030.704</v>
      </c>
      <c r="H17" s="4">
        <v>15264.772999999999</v>
      </c>
      <c r="I17" s="4">
        <v>16306.857</v>
      </c>
      <c r="J17" s="4">
        <v>17564.197</v>
      </c>
      <c r="K17" s="4">
        <v>18249.829000000002</v>
      </c>
      <c r="L17" s="4">
        <v>17829.466</v>
      </c>
      <c r="M17" s="4">
        <v>18135.329000000002</v>
      </c>
      <c r="N17" s="4">
        <v>17738.058000000001</v>
      </c>
      <c r="O17" s="4">
        <v>17065.094000000001</v>
      </c>
      <c r="P17" s="4">
        <v>17057.478999999999</v>
      </c>
      <c r="Q17" s="4">
        <v>17024.183000000001</v>
      </c>
      <c r="R17" s="4">
        <v>17902.594000000001</v>
      </c>
      <c r="S17" s="4">
        <v>18504.343000000001</v>
      </c>
      <c r="T17" s="4">
        <v>19498.87</v>
      </c>
      <c r="U17" s="4">
        <v>20088.238000000001</v>
      </c>
      <c r="V17" s="4">
        <v>20677.009999999998</v>
      </c>
      <c r="W17" s="4">
        <v>18633</v>
      </c>
      <c r="X17" s="4"/>
      <c r="Y17" s="4"/>
      <c r="Z17" s="4"/>
      <c r="AA17" s="4"/>
    </row>
    <row r="18" spans="2:27" x14ac:dyDescent="0.2">
      <c r="B18" t="s">
        <v>10</v>
      </c>
      <c r="C18" s="4">
        <v>33464.463000000003</v>
      </c>
      <c r="D18" s="4">
        <v>36054.603000000003</v>
      </c>
      <c r="E18" s="4">
        <v>38484.521999999997</v>
      </c>
      <c r="F18" s="4">
        <v>41192.358999999997</v>
      </c>
      <c r="G18" s="4">
        <v>44312.067999999999</v>
      </c>
      <c r="H18" s="4">
        <v>48048.434999999998</v>
      </c>
      <c r="I18" s="4">
        <v>52068.957999999999</v>
      </c>
      <c r="J18" s="4">
        <v>56108.957000000002</v>
      </c>
      <c r="K18" s="4">
        <v>58358.648000000001</v>
      </c>
      <c r="L18" s="4">
        <v>56303.675000000003</v>
      </c>
      <c r="M18" s="4">
        <v>56767.262999999999</v>
      </c>
      <c r="N18" s="4">
        <v>55767.991000000002</v>
      </c>
      <c r="O18" s="4">
        <v>53971.849000000002</v>
      </c>
      <c r="P18" s="4">
        <v>53925.394</v>
      </c>
      <c r="Q18" s="4">
        <v>54190.332999999999</v>
      </c>
      <c r="R18" s="4">
        <v>56666.599000000002</v>
      </c>
      <c r="S18" s="4">
        <v>58279.947999999997</v>
      </c>
      <c r="T18" s="4">
        <v>60585.889000000003</v>
      </c>
      <c r="U18" s="4">
        <v>62436.133000000002</v>
      </c>
      <c r="V18" s="4">
        <v>64429.877999999997</v>
      </c>
      <c r="W18" s="4">
        <v>58060</v>
      </c>
      <c r="X18" s="4"/>
      <c r="Y18" s="4"/>
      <c r="Z18" s="4"/>
      <c r="AA18" s="4"/>
    </row>
    <row r="19" spans="2:27" x14ac:dyDescent="0.2">
      <c r="B19" t="s">
        <v>21</v>
      </c>
      <c r="C19" s="4">
        <v>114454.95299999999</v>
      </c>
      <c r="D19" s="4">
        <v>124576.514</v>
      </c>
      <c r="E19" s="4">
        <v>133608.74900000001</v>
      </c>
      <c r="F19" s="4">
        <v>143012.09700000001</v>
      </c>
      <c r="G19" s="4">
        <v>153557.32500000001</v>
      </c>
      <c r="H19" s="4">
        <v>165760.054</v>
      </c>
      <c r="I19" s="4">
        <v>180859.334</v>
      </c>
      <c r="J19" s="4">
        <v>193749.32199999999</v>
      </c>
      <c r="K19" s="4">
        <v>201235.50099999999</v>
      </c>
      <c r="L19" s="4">
        <v>198374.372</v>
      </c>
      <c r="M19" s="4">
        <v>197145.571</v>
      </c>
      <c r="N19" s="4">
        <v>198465.261</v>
      </c>
      <c r="O19" s="4">
        <v>195026.853</v>
      </c>
      <c r="P19" s="4">
        <v>192620.20199999999</v>
      </c>
      <c r="Q19" s="4">
        <v>194960.21400000001</v>
      </c>
      <c r="R19" s="4">
        <v>204244.524</v>
      </c>
      <c r="S19" s="4">
        <v>211672.68599999999</v>
      </c>
      <c r="T19" s="4">
        <v>221432.62</v>
      </c>
      <c r="U19" s="4">
        <v>231133.592</v>
      </c>
      <c r="V19" s="4">
        <v>240129.959</v>
      </c>
      <c r="W19" s="4">
        <v>216388</v>
      </c>
      <c r="X19" s="4"/>
      <c r="Y19" s="4"/>
      <c r="Z19" s="4"/>
      <c r="AA19" s="4"/>
    </row>
    <row r="20" spans="2:27" x14ac:dyDescent="0.2">
      <c r="B20" t="s">
        <v>24</v>
      </c>
      <c r="C20" s="4">
        <v>15717.41</v>
      </c>
      <c r="D20" s="4">
        <v>17141.718000000001</v>
      </c>
      <c r="E20" s="4">
        <v>18638.319</v>
      </c>
      <c r="F20" s="4">
        <v>20261.446</v>
      </c>
      <c r="G20" s="4">
        <v>21773.121999999999</v>
      </c>
      <c r="H20" s="4">
        <v>23863.103999999999</v>
      </c>
      <c r="I20" s="4">
        <v>25934.031999999999</v>
      </c>
      <c r="J20" s="4">
        <v>27985.381000000001</v>
      </c>
      <c r="K20" s="4">
        <v>29098.291000000001</v>
      </c>
      <c r="L20" s="4">
        <v>27670.321</v>
      </c>
      <c r="M20" s="4">
        <v>27912.741999999998</v>
      </c>
      <c r="N20" s="4">
        <v>27236.069</v>
      </c>
      <c r="O20" s="4">
        <v>26508.82</v>
      </c>
      <c r="P20" s="4">
        <v>26566.277999999998</v>
      </c>
      <c r="Q20" s="4">
        <v>26712.050999999999</v>
      </c>
      <c r="R20" s="4">
        <v>28492.082999999999</v>
      </c>
      <c r="S20" s="4">
        <v>29369.879000000001</v>
      </c>
      <c r="T20" s="4">
        <v>30601.170999999998</v>
      </c>
      <c r="U20" s="4">
        <v>31198.376</v>
      </c>
      <c r="V20" s="4">
        <v>32356.061000000002</v>
      </c>
      <c r="W20" s="4">
        <v>29157</v>
      </c>
      <c r="X20" s="4"/>
      <c r="Y20" s="4"/>
      <c r="Z20" s="4"/>
      <c r="AA20" s="4"/>
    </row>
    <row r="21" spans="2:27" x14ac:dyDescent="0.2">
      <c r="B21" t="s">
        <v>20</v>
      </c>
      <c r="C21" s="4">
        <v>11177.11</v>
      </c>
      <c r="D21" s="4">
        <v>11918.713</v>
      </c>
      <c r="E21" s="4">
        <v>12718.187</v>
      </c>
      <c r="F21" s="4">
        <v>13529.155000000001</v>
      </c>
      <c r="G21" s="4">
        <v>14431.130999999999</v>
      </c>
      <c r="H21" s="4">
        <v>15517.494000000001</v>
      </c>
      <c r="I21" s="4">
        <v>16661.235000000001</v>
      </c>
      <c r="J21" s="4">
        <v>17766.3</v>
      </c>
      <c r="K21" s="4">
        <v>18517.376</v>
      </c>
      <c r="L21" s="4">
        <v>17896.504000000001</v>
      </c>
      <c r="M21" s="4">
        <v>17973.969000000001</v>
      </c>
      <c r="N21" s="4">
        <v>17942.16</v>
      </c>
      <c r="O21" s="4">
        <v>17282.205999999998</v>
      </c>
      <c r="P21" s="4">
        <v>17237.767</v>
      </c>
      <c r="Q21" s="4">
        <v>17505.255000000001</v>
      </c>
      <c r="R21" s="4">
        <v>18145.704000000002</v>
      </c>
      <c r="S21" s="4">
        <v>18747.249</v>
      </c>
      <c r="T21" s="4">
        <v>19554.577000000001</v>
      </c>
      <c r="U21" s="4">
        <v>20047.454000000002</v>
      </c>
      <c r="V21" s="4">
        <v>20973.353999999999</v>
      </c>
      <c r="W21" s="4">
        <v>18900</v>
      </c>
      <c r="X21" s="4"/>
      <c r="Y21" s="4"/>
      <c r="Z21" s="4"/>
      <c r="AA21" s="4"/>
    </row>
    <row r="22" spans="2:27" x14ac:dyDescent="0.2">
      <c r="B22" t="s">
        <v>11</v>
      </c>
      <c r="C22" s="4">
        <v>4900.9539999999997</v>
      </c>
      <c r="D22" s="4">
        <v>5242.9480000000003</v>
      </c>
      <c r="E22" s="4">
        <v>5542.9189999999999</v>
      </c>
      <c r="F22" s="4">
        <v>5998.0069999999996</v>
      </c>
      <c r="G22" s="4">
        <v>6362.1959999999999</v>
      </c>
      <c r="H22" s="4">
        <v>6851.36</v>
      </c>
      <c r="I22" s="4">
        <v>7410.5690000000004</v>
      </c>
      <c r="J22" s="4">
        <v>7946.1549999999997</v>
      </c>
      <c r="K22" s="4">
        <v>8247.3060000000005</v>
      </c>
      <c r="L22" s="4">
        <v>7893.0770000000002</v>
      </c>
      <c r="M22" s="4">
        <v>7977.3329999999996</v>
      </c>
      <c r="N22" s="4">
        <v>7907.44</v>
      </c>
      <c r="O22" s="4">
        <v>7636.21</v>
      </c>
      <c r="P22" s="4">
        <v>7539.1450000000004</v>
      </c>
      <c r="Q22" s="4">
        <v>7685.9690000000001</v>
      </c>
      <c r="R22" s="4">
        <v>7962.4380000000001</v>
      </c>
      <c r="S22" s="4">
        <v>8014.6940000000004</v>
      </c>
      <c r="T22" s="4">
        <v>8287.0519999999997</v>
      </c>
      <c r="U22" s="4">
        <v>8593.1849999999995</v>
      </c>
      <c r="V22" s="4">
        <v>8867.0689999999995</v>
      </c>
      <c r="W22" s="4">
        <v>7990</v>
      </c>
      <c r="X22" s="4"/>
      <c r="Y22" s="4"/>
      <c r="Z22" s="4"/>
      <c r="AA22" s="4"/>
    </row>
    <row r="23" spans="2:27" x14ac:dyDescent="0.2">
      <c r="B23" t="s">
        <v>22</v>
      </c>
      <c r="C23" s="4">
        <v>62717.923999999999</v>
      </c>
      <c r="D23" s="4">
        <v>68504.385999999999</v>
      </c>
      <c r="E23" s="4">
        <v>73298.081000000006</v>
      </c>
      <c r="F23" s="4">
        <v>78134.695999999996</v>
      </c>
      <c r="G23" s="4">
        <v>83659.062000000005</v>
      </c>
      <c r="H23" s="4">
        <v>90149.554999999993</v>
      </c>
      <c r="I23" s="4">
        <v>97829.436000000002</v>
      </c>
      <c r="J23" s="4">
        <v>104471.495</v>
      </c>
      <c r="K23" s="4">
        <v>107508.47100000001</v>
      </c>
      <c r="L23" s="4">
        <v>101443.496</v>
      </c>
      <c r="M23" s="4">
        <v>101201.463</v>
      </c>
      <c r="N23" s="4">
        <v>99706.759000000005</v>
      </c>
      <c r="O23" s="4">
        <v>95177.43</v>
      </c>
      <c r="P23" s="4">
        <v>94309.153999999995</v>
      </c>
      <c r="Q23" s="4">
        <v>96320.641000000003</v>
      </c>
      <c r="R23" s="4">
        <v>100110.751</v>
      </c>
      <c r="S23" s="4">
        <v>103228.58</v>
      </c>
      <c r="T23" s="4">
        <v>107762.126</v>
      </c>
      <c r="U23" s="4">
        <v>111793.978</v>
      </c>
      <c r="V23" s="4">
        <v>116015.33500000001</v>
      </c>
      <c r="W23" s="4">
        <v>104545</v>
      </c>
      <c r="X23" s="4"/>
      <c r="Y23" s="4"/>
      <c r="Z23" s="4"/>
      <c r="AA23" s="4"/>
    </row>
    <row r="24" spans="2:27" x14ac:dyDescent="0.2">
      <c r="B24" t="s">
        <v>12</v>
      </c>
      <c r="C24" s="4">
        <v>40789.981</v>
      </c>
      <c r="D24" s="4">
        <v>43595.419000000002</v>
      </c>
      <c r="E24" s="4">
        <v>46029.847000000002</v>
      </c>
      <c r="F24" s="4">
        <v>48585.364999999998</v>
      </c>
      <c r="G24" s="4">
        <v>51724.767</v>
      </c>
      <c r="H24" s="4">
        <v>55666.720000000001</v>
      </c>
      <c r="I24" s="4">
        <v>60233.697999999997</v>
      </c>
      <c r="J24" s="4">
        <v>64281.601999999999</v>
      </c>
      <c r="K24" s="4">
        <v>66779.471000000005</v>
      </c>
      <c r="L24" s="4">
        <v>63926.114999999998</v>
      </c>
      <c r="M24" s="4">
        <v>64680.368000000002</v>
      </c>
      <c r="N24" s="4">
        <v>64130.843000000001</v>
      </c>
      <c r="O24" s="4">
        <v>62558.828000000001</v>
      </c>
      <c r="P24" s="4">
        <v>61625.767</v>
      </c>
      <c r="Q24" s="4">
        <v>62677.248</v>
      </c>
      <c r="R24" s="4">
        <v>64989.987999999998</v>
      </c>
      <c r="S24" s="4">
        <v>67126.911999999997</v>
      </c>
      <c r="T24" s="4">
        <v>69723.884999999995</v>
      </c>
      <c r="U24" s="4">
        <v>72029.56</v>
      </c>
      <c r="V24" s="4">
        <v>74495.915999999997</v>
      </c>
      <c r="W24" s="4">
        <v>67130</v>
      </c>
      <c r="X24" s="4"/>
      <c r="Y24" s="4"/>
      <c r="Z24" s="4"/>
      <c r="AA24" s="4"/>
    </row>
    <row r="25" spans="2:27" x14ac:dyDescent="0.2">
      <c r="B25" t="s">
        <v>30</v>
      </c>
      <c r="C25" s="4">
        <v>647851</v>
      </c>
      <c r="D25" s="4">
        <v>700993</v>
      </c>
      <c r="E25" s="4">
        <v>749552</v>
      </c>
      <c r="F25" s="4">
        <v>802266</v>
      </c>
      <c r="G25" s="4">
        <v>859437</v>
      </c>
      <c r="H25" s="4">
        <v>927357</v>
      </c>
      <c r="I25" s="4">
        <v>1003823</v>
      </c>
      <c r="J25" s="4">
        <v>1075539</v>
      </c>
      <c r="K25" s="4">
        <v>1109541</v>
      </c>
      <c r="L25" s="4">
        <v>1069323</v>
      </c>
      <c r="M25" s="4">
        <v>1072709</v>
      </c>
      <c r="N25" s="4">
        <v>1063763</v>
      </c>
      <c r="O25" s="4">
        <v>1031099</v>
      </c>
      <c r="P25" s="4">
        <v>1020348</v>
      </c>
      <c r="Q25" s="4">
        <v>1032158</v>
      </c>
      <c r="R25" s="4">
        <v>1077590</v>
      </c>
      <c r="S25" s="4">
        <v>1113840</v>
      </c>
      <c r="T25" s="4">
        <v>1161878</v>
      </c>
      <c r="U25" s="4">
        <v>1204241</v>
      </c>
      <c r="V25" s="4">
        <v>1244772</v>
      </c>
      <c r="W25" s="4">
        <v>1121698</v>
      </c>
      <c r="X25" s="4"/>
      <c r="Y25" s="4"/>
      <c r="Z25" s="4"/>
      <c r="AA25" s="4"/>
    </row>
    <row r="26" spans="2:27" x14ac:dyDescent="0.2">
      <c r="B26" t="s">
        <v>31</v>
      </c>
      <c r="C26" s="4">
        <f>SUM(C8:C24)-C25</f>
        <v>-2480.8459999999031</v>
      </c>
      <c r="D26" s="4">
        <f t="shared" ref="D26" si="1">SUM(D8:D24)-D25</f>
        <v>-2576.9020000000019</v>
      </c>
      <c r="E26" s="4">
        <f t="shared" ref="E26" si="2">SUM(E8:E24)-E25</f>
        <v>-2678.7820000000065</v>
      </c>
      <c r="F26" s="4">
        <f t="shared" ref="F26:T26" si="3">SUM(F8:F24)-F25</f>
        <v>-2786.3670000000857</v>
      </c>
      <c r="G26" s="4">
        <f t="shared" si="3"/>
        <v>-3034.7979999998352</v>
      </c>
      <c r="H26" s="4">
        <f t="shared" si="3"/>
        <v>-3262.7469999999739</v>
      </c>
      <c r="I26" s="4">
        <f t="shared" si="3"/>
        <v>-3577.9150000000373</v>
      </c>
      <c r="J26" s="4">
        <f t="shared" si="3"/>
        <v>-3757.1119999997318</v>
      </c>
      <c r="K26" s="4">
        <f t="shared" si="3"/>
        <v>-3909.4120000000112</v>
      </c>
      <c r="L26" s="4">
        <f t="shared" si="3"/>
        <v>-3919.7899999998044</v>
      </c>
      <c r="M26" s="4">
        <f t="shared" si="3"/>
        <v>-4033.7450000001118</v>
      </c>
      <c r="N26" s="4">
        <f t="shared" si="3"/>
        <v>-4379.7460000000428</v>
      </c>
      <c r="O26" s="4">
        <f t="shared" si="3"/>
        <v>-3977.2250000000931</v>
      </c>
      <c r="P26" s="4">
        <f t="shared" si="3"/>
        <v>-4097.3699999998789</v>
      </c>
      <c r="Q26" s="4">
        <f t="shared" si="3"/>
        <v>-4061.2519999999786</v>
      </c>
      <c r="R26" s="4">
        <f t="shared" si="3"/>
        <v>-4235.9129999999423</v>
      </c>
      <c r="S26" s="4">
        <f t="shared" si="3"/>
        <v>-4214.1910000003409</v>
      </c>
      <c r="T26" s="4">
        <f t="shared" si="3"/>
        <v>-4258.3570000000764</v>
      </c>
      <c r="U26" s="4">
        <f t="shared" ref="U26:W26" si="4">SUM(U8:U24)-U25</f>
        <v>-4427.2859999998473</v>
      </c>
      <c r="V26" s="4">
        <f t="shared" si="4"/>
        <v>-4572.7860000000801</v>
      </c>
      <c r="W26" s="4">
        <f t="shared" si="4"/>
        <v>-4119</v>
      </c>
      <c r="Y26" t="s">
        <v>64</v>
      </c>
    </row>
    <row r="28" spans="2:27" x14ac:dyDescent="0.2">
      <c r="B28" t="s">
        <v>68</v>
      </c>
    </row>
    <row r="29" spans="2:27" x14ac:dyDescent="0.2">
      <c r="C29" s="3">
        <v>2000</v>
      </c>
      <c r="D29" s="3">
        <v>2001</v>
      </c>
      <c r="E29" s="3">
        <v>2002</v>
      </c>
      <c r="F29" s="3">
        <v>2003</v>
      </c>
      <c r="G29" s="3">
        <v>2004</v>
      </c>
      <c r="H29" s="3">
        <v>2005</v>
      </c>
      <c r="I29" s="3">
        <v>2006</v>
      </c>
      <c r="J29" s="3">
        <v>2007</v>
      </c>
      <c r="K29" s="3">
        <v>2008</v>
      </c>
      <c r="L29" s="3">
        <v>2009</v>
      </c>
      <c r="M29" s="3">
        <v>2010</v>
      </c>
      <c r="N29" s="3">
        <v>2011</v>
      </c>
      <c r="O29" s="3">
        <v>2012</v>
      </c>
      <c r="P29" s="3">
        <v>2013</v>
      </c>
      <c r="Q29" s="3">
        <v>2014</v>
      </c>
      <c r="R29" s="3">
        <v>2015</v>
      </c>
      <c r="S29" s="3">
        <v>2016</v>
      </c>
      <c r="T29" s="3">
        <v>2017</v>
      </c>
      <c r="U29" s="3">
        <f>T29+1</f>
        <v>2018</v>
      </c>
      <c r="V29" s="3">
        <f>U29+1</f>
        <v>2019</v>
      </c>
      <c r="W29" s="3">
        <f>V29+1</f>
        <v>2020</v>
      </c>
    </row>
    <row r="30" spans="2:27" x14ac:dyDescent="0.2">
      <c r="B30" t="s">
        <v>34</v>
      </c>
      <c r="C30" s="6">
        <v>0.74017141048225044</v>
      </c>
      <c r="D30" s="6">
        <v>0.77057936965353502</v>
      </c>
      <c r="E30" s="6">
        <v>0.80205475858419484</v>
      </c>
      <c r="F30" s="6">
        <v>0.83360378564444915</v>
      </c>
      <c r="G30" s="6">
        <v>0.86596577223889348</v>
      </c>
      <c r="H30" s="6">
        <v>0.90147932773044248</v>
      </c>
      <c r="I30" s="6">
        <v>0.93735439588022762</v>
      </c>
      <c r="J30" s="6">
        <v>0.96937832169620153</v>
      </c>
      <c r="K30" s="6">
        <v>0.99123105433066994</v>
      </c>
      <c r="L30" s="6">
        <v>0.99265692943446415</v>
      </c>
      <c r="M30" s="6">
        <v>0.99417965103618078</v>
      </c>
      <c r="N30" s="6">
        <v>0.99398342638882475</v>
      </c>
      <c r="O30" s="6">
        <v>0.99284431673330686</v>
      </c>
      <c r="P30" s="6">
        <v>0.99680085259460838</v>
      </c>
      <c r="Q30" s="6">
        <v>0.9945740030995095</v>
      </c>
      <c r="R30" s="6">
        <v>1</v>
      </c>
      <c r="S30" s="6">
        <v>1.0032289879352072</v>
      </c>
      <c r="T30" s="18">
        <v>1.0162661487698037</v>
      </c>
      <c r="U30" s="18">
        <v>1.0283407570119676</v>
      </c>
      <c r="V30" s="18">
        <v>1.0426193005659221</v>
      </c>
      <c r="W30" s="18">
        <v>1.0537483705694857</v>
      </c>
      <c r="X30" s="18"/>
    </row>
    <row r="32" spans="2:27" x14ac:dyDescent="0.2">
      <c r="B32" t="s">
        <v>35</v>
      </c>
    </row>
    <row r="33" spans="2:26" x14ac:dyDescent="0.2">
      <c r="B33" s="3"/>
      <c r="C33" s="3">
        <v>2000</v>
      </c>
      <c r="D33" s="3">
        <f>C33+1</f>
        <v>2001</v>
      </c>
      <c r="E33" s="3">
        <f t="shared" ref="E33:T33" si="5">D33+1</f>
        <v>2002</v>
      </c>
      <c r="F33" s="3">
        <f t="shared" si="5"/>
        <v>2003</v>
      </c>
      <c r="G33" s="3">
        <f t="shared" si="5"/>
        <v>2004</v>
      </c>
      <c r="H33" s="3">
        <f t="shared" si="5"/>
        <v>2005</v>
      </c>
      <c r="I33" s="3">
        <f t="shared" si="5"/>
        <v>2006</v>
      </c>
      <c r="J33" s="3">
        <f t="shared" si="5"/>
        <v>2007</v>
      </c>
      <c r="K33" s="3">
        <f t="shared" si="5"/>
        <v>2008</v>
      </c>
      <c r="L33" s="3">
        <f t="shared" si="5"/>
        <v>2009</v>
      </c>
      <c r="M33" s="3">
        <f t="shared" si="5"/>
        <v>2010</v>
      </c>
      <c r="N33" s="3">
        <f t="shared" si="5"/>
        <v>2011</v>
      </c>
      <c r="O33" s="3">
        <f t="shared" si="5"/>
        <v>2012</v>
      </c>
      <c r="P33" s="3">
        <f t="shared" si="5"/>
        <v>2013</v>
      </c>
      <c r="Q33" s="3">
        <f t="shared" si="5"/>
        <v>2014</v>
      </c>
      <c r="R33" s="3">
        <f t="shared" si="5"/>
        <v>2015</v>
      </c>
      <c r="S33" s="3">
        <f t="shared" si="5"/>
        <v>2016</v>
      </c>
      <c r="T33" s="3">
        <f t="shared" si="5"/>
        <v>2017</v>
      </c>
      <c r="U33" s="3">
        <f>T33+1</f>
        <v>2018</v>
      </c>
      <c r="V33" s="3">
        <f>U33+1</f>
        <v>2019</v>
      </c>
      <c r="W33" s="3">
        <f>V33+1</f>
        <v>2020</v>
      </c>
      <c r="X33" s="3"/>
      <c r="Y33" s="3"/>
      <c r="Z33" s="3"/>
    </row>
    <row r="34" spans="2:26" x14ac:dyDescent="0.2">
      <c r="B34" t="s">
        <v>0</v>
      </c>
      <c r="C34" s="4">
        <v>7340052</v>
      </c>
      <c r="D34" s="4">
        <v>7403968</v>
      </c>
      <c r="E34" s="4">
        <v>7478432</v>
      </c>
      <c r="F34" s="4">
        <v>7606848</v>
      </c>
      <c r="G34" s="4">
        <v>7687518</v>
      </c>
      <c r="H34" s="4">
        <v>7849799</v>
      </c>
      <c r="I34" s="4">
        <v>7975672</v>
      </c>
      <c r="J34" s="4">
        <v>8059461</v>
      </c>
      <c r="K34" s="4">
        <v>8202220</v>
      </c>
      <c r="L34" s="4">
        <v>8302923</v>
      </c>
      <c r="M34" s="4">
        <v>8370975</v>
      </c>
      <c r="N34" s="4">
        <v>8424102</v>
      </c>
      <c r="O34" s="4">
        <v>8449985</v>
      </c>
      <c r="P34" s="4">
        <v>8440300</v>
      </c>
      <c r="Q34" s="4">
        <v>8402305</v>
      </c>
      <c r="R34" s="4">
        <v>8399043</v>
      </c>
      <c r="S34" s="4">
        <v>8388107</v>
      </c>
      <c r="T34" s="4">
        <v>8379820</v>
      </c>
      <c r="U34" s="4">
        <v>8384408</v>
      </c>
      <c r="V34" s="4">
        <v>8414240</v>
      </c>
      <c r="W34" s="4">
        <v>8464411</v>
      </c>
    </row>
    <row r="35" spans="2:26" x14ac:dyDescent="0.2">
      <c r="B35" t="s">
        <v>1</v>
      </c>
      <c r="C35" s="4">
        <v>1189909</v>
      </c>
      <c r="D35" s="4">
        <v>1199753</v>
      </c>
      <c r="E35" s="4">
        <v>1217514</v>
      </c>
      <c r="F35" s="4">
        <v>1230090</v>
      </c>
      <c r="G35" s="4">
        <v>1249584</v>
      </c>
      <c r="H35" s="4">
        <v>1269027</v>
      </c>
      <c r="I35" s="4">
        <v>1277471</v>
      </c>
      <c r="J35" s="4">
        <v>1296655</v>
      </c>
      <c r="K35" s="4">
        <v>1326918</v>
      </c>
      <c r="L35" s="4">
        <v>1345473</v>
      </c>
      <c r="M35" s="4">
        <v>1347095</v>
      </c>
      <c r="N35" s="4">
        <v>1346293</v>
      </c>
      <c r="O35" s="4">
        <v>1349467</v>
      </c>
      <c r="P35" s="4">
        <v>1347150</v>
      </c>
      <c r="Q35" s="4">
        <v>1325385</v>
      </c>
      <c r="R35" s="4">
        <v>1317847</v>
      </c>
      <c r="S35" s="4">
        <v>1308563</v>
      </c>
      <c r="T35" s="4">
        <v>1308750</v>
      </c>
      <c r="U35" s="4">
        <v>1308728</v>
      </c>
      <c r="V35" s="4">
        <v>1319291</v>
      </c>
      <c r="W35" s="4">
        <v>1329391</v>
      </c>
    </row>
    <row r="36" spans="2:26" x14ac:dyDescent="0.2">
      <c r="B36" t="s">
        <v>2</v>
      </c>
      <c r="C36" s="4">
        <v>1076567</v>
      </c>
      <c r="D36" s="4">
        <v>1075329</v>
      </c>
      <c r="E36" s="4">
        <v>1073971</v>
      </c>
      <c r="F36" s="4">
        <v>1075381</v>
      </c>
      <c r="G36" s="4">
        <v>1073761</v>
      </c>
      <c r="H36" s="4">
        <v>1076635</v>
      </c>
      <c r="I36" s="4">
        <v>1076896</v>
      </c>
      <c r="J36" s="4">
        <v>1074862</v>
      </c>
      <c r="K36" s="4">
        <v>1080138</v>
      </c>
      <c r="L36" s="4">
        <v>1085289</v>
      </c>
      <c r="M36" s="4">
        <v>1084341</v>
      </c>
      <c r="N36" s="4">
        <v>1081487</v>
      </c>
      <c r="O36" s="4">
        <v>1077360</v>
      </c>
      <c r="P36" s="4">
        <v>1068165</v>
      </c>
      <c r="Q36" s="4">
        <v>1061756</v>
      </c>
      <c r="R36" s="4">
        <v>1051229</v>
      </c>
      <c r="S36" s="4">
        <v>1042608</v>
      </c>
      <c r="T36" s="4">
        <v>1034960</v>
      </c>
      <c r="U36" s="4">
        <v>1028244</v>
      </c>
      <c r="V36" s="4">
        <v>1022800</v>
      </c>
      <c r="W36" s="4">
        <v>1018784</v>
      </c>
    </row>
    <row r="37" spans="2:26" x14ac:dyDescent="0.2">
      <c r="B37" t="s">
        <v>3</v>
      </c>
      <c r="C37" s="4">
        <v>845630</v>
      </c>
      <c r="D37" s="4">
        <v>878627</v>
      </c>
      <c r="E37" s="4">
        <v>916968</v>
      </c>
      <c r="F37" s="4">
        <v>947361</v>
      </c>
      <c r="G37" s="4">
        <v>955045</v>
      </c>
      <c r="H37" s="4">
        <v>983131</v>
      </c>
      <c r="I37" s="4">
        <v>1001062</v>
      </c>
      <c r="J37" s="4">
        <v>1030650</v>
      </c>
      <c r="K37" s="4">
        <v>1072844</v>
      </c>
      <c r="L37" s="4">
        <v>1095426</v>
      </c>
      <c r="M37" s="4">
        <v>1106049</v>
      </c>
      <c r="N37" s="4">
        <v>1113114</v>
      </c>
      <c r="O37" s="4">
        <v>1119439</v>
      </c>
      <c r="P37" s="4">
        <v>1111674</v>
      </c>
      <c r="Q37" s="4">
        <v>1103442</v>
      </c>
      <c r="R37" s="4">
        <v>1104479</v>
      </c>
      <c r="S37" s="4">
        <v>1107220</v>
      </c>
      <c r="T37" s="4">
        <v>1115999</v>
      </c>
      <c r="U37" s="4">
        <v>1128908</v>
      </c>
      <c r="V37" s="4">
        <v>1149460</v>
      </c>
      <c r="W37" s="4">
        <v>1171543</v>
      </c>
    </row>
    <row r="38" spans="2:26" x14ac:dyDescent="0.2">
      <c r="B38" t="s">
        <v>4</v>
      </c>
      <c r="C38" s="4">
        <v>1716276</v>
      </c>
      <c r="D38" s="4">
        <v>1781366</v>
      </c>
      <c r="E38" s="4">
        <v>1843755</v>
      </c>
      <c r="F38" s="4">
        <v>1894868</v>
      </c>
      <c r="G38" s="4">
        <v>1915540</v>
      </c>
      <c r="H38" s="4">
        <v>1968280</v>
      </c>
      <c r="I38" s="4">
        <v>1995833</v>
      </c>
      <c r="J38" s="4">
        <v>2025951</v>
      </c>
      <c r="K38" s="4">
        <v>2075968</v>
      </c>
      <c r="L38" s="4">
        <v>2103992</v>
      </c>
      <c r="M38" s="4">
        <v>2118519</v>
      </c>
      <c r="N38" s="4">
        <v>2126769</v>
      </c>
      <c r="O38" s="4">
        <v>2118344</v>
      </c>
      <c r="P38" s="4">
        <v>2118679</v>
      </c>
      <c r="Q38" s="4">
        <v>2104815</v>
      </c>
      <c r="R38" s="4">
        <v>2100306</v>
      </c>
      <c r="S38" s="4">
        <v>2101924</v>
      </c>
      <c r="T38" s="4">
        <v>2108121</v>
      </c>
      <c r="U38" s="4">
        <v>2127685</v>
      </c>
      <c r="V38" s="4">
        <v>2153389</v>
      </c>
      <c r="W38" s="4">
        <v>2175952</v>
      </c>
    </row>
    <row r="39" spans="2:26" x14ac:dyDescent="0.2">
      <c r="B39" t="s">
        <v>5</v>
      </c>
      <c r="C39" s="4">
        <v>531159</v>
      </c>
      <c r="D39" s="4">
        <v>537606</v>
      </c>
      <c r="E39" s="4">
        <v>542275</v>
      </c>
      <c r="F39" s="4">
        <v>549690</v>
      </c>
      <c r="G39" s="4">
        <v>554784</v>
      </c>
      <c r="H39" s="4">
        <v>562309</v>
      </c>
      <c r="I39" s="4">
        <v>568091</v>
      </c>
      <c r="J39" s="4">
        <v>572824</v>
      </c>
      <c r="K39" s="4">
        <v>582138</v>
      </c>
      <c r="L39" s="4">
        <v>589235</v>
      </c>
      <c r="M39" s="4">
        <v>592250</v>
      </c>
      <c r="N39" s="4">
        <v>593121</v>
      </c>
      <c r="O39" s="4">
        <v>593861</v>
      </c>
      <c r="P39" s="4">
        <v>591888</v>
      </c>
      <c r="Q39" s="4">
        <v>588656</v>
      </c>
      <c r="R39" s="4">
        <v>585179</v>
      </c>
      <c r="S39" s="4">
        <v>582206</v>
      </c>
      <c r="T39" s="4">
        <v>580295</v>
      </c>
      <c r="U39" s="4">
        <v>580229</v>
      </c>
      <c r="V39" s="4">
        <v>581078</v>
      </c>
      <c r="W39" s="4">
        <v>582905</v>
      </c>
    </row>
    <row r="40" spans="2:26" x14ac:dyDescent="0.2">
      <c r="B40" t="s">
        <v>6</v>
      </c>
      <c r="C40" s="4">
        <v>1734261</v>
      </c>
      <c r="D40" s="4">
        <v>1755053</v>
      </c>
      <c r="E40" s="4">
        <v>1782038</v>
      </c>
      <c r="F40" s="4">
        <v>1815781</v>
      </c>
      <c r="G40" s="4">
        <v>1848881</v>
      </c>
      <c r="H40" s="4">
        <v>1894667</v>
      </c>
      <c r="I40" s="4">
        <v>1932261</v>
      </c>
      <c r="J40" s="4">
        <v>1977304</v>
      </c>
      <c r="K40" s="4">
        <v>2043100</v>
      </c>
      <c r="L40" s="4">
        <v>2081313</v>
      </c>
      <c r="M40" s="4">
        <v>2098373</v>
      </c>
      <c r="N40" s="4">
        <v>2115334</v>
      </c>
      <c r="O40" s="4">
        <v>2121888</v>
      </c>
      <c r="P40" s="4">
        <v>2100998</v>
      </c>
      <c r="Q40" s="4">
        <v>2078611</v>
      </c>
      <c r="R40" s="4">
        <v>2059191</v>
      </c>
      <c r="S40" s="4">
        <v>2041631</v>
      </c>
      <c r="T40" s="4">
        <v>2031479</v>
      </c>
      <c r="U40" s="4">
        <v>2026807</v>
      </c>
      <c r="V40" s="4">
        <v>2032863</v>
      </c>
      <c r="W40" s="4">
        <v>2045221</v>
      </c>
    </row>
    <row r="41" spans="2:26" x14ac:dyDescent="0.2">
      <c r="B41" t="s">
        <v>7</v>
      </c>
      <c r="C41" s="4">
        <v>2479118</v>
      </c>
      <c r="D41" s="4">
        <v>2479425</v>
      </c>
      <c r="E41" s="4">
        <v>2480369</v>
      </c>
      <c r="F41" s="4">
        <v>2487646</v>
      </c>
      <c r="G41" s="4">
        <v>2493918</v>
      </c>
      <c r="H41" s="4">
        <v>2510849</v>
      </c>
      <c r="I41" s="4">
        <v>2523020</v>
      </c>
      <c r="J41" s="4">
        <v>2528417</v>
      </c>
      <c r="K41" s="4">
        <v>2557330</v>
      </c>
      <c r="L41" s="4">
        <v>2563521</v>
      </c>
      <c r="M41" s="4">
        <v>2559515</v>
      </c>
      <c r="N41" s="4">
        <v>2558463</v>
      </c>
      <c r="O41" s="4">
        <v>2546078</v>
      </c>
      <c r="P41" s="4">
        <v>2519875</v>
      </c>
      <c r="Q41" s="4">
        <v>2494790</v>
      </c>
      <c r="R41" s="4">
        <v>2472052</v>
      </c>
      <c r="S41" s="4">
        <v>2447519</v>
      </c>
      <c r="T41" s="4">
        <v>2425801</v>
      </c>
      <c r="U41" s="4">
        <v>2409164</v>
      </c>
      <c r="V41" s="4">
        <v>2399548</v>
      </c>
      <c r="W41" s="4">
        <v>2394918</v>
      </c>
    </row>
    <row r="42" spans="2:26" x14ac:dyDescent="0.2">
      <c r="B42" t="s">
        <v>8</v>
      </c>
      <c r="C42" s="4">
        <v>6261999</v>
      </c>
      <c r="D42" s="4">
        <v>6361365</v>
      </c>
      <c r="E42" s="4">
        <v>6506440</v>
      </c>
      <c r="F42" s="4">
        <v>6704146</v>
      </c>
      <c r="G42" s="4">
        <v>6813319</v>
      </c>
      <c r="H42" s="4">
        <v>6995206</v>
      </c>
      <c r="I42" s="4">
        <v>7134697</v>
      </c>
      <c r="J42" s="4">
        <v>7210508</v>
      </c>
      <c r="K42" s="4">
        <v>7364078</v>
      </c>
      <c r="L42" s="4">
        <v>7475420</v>
      </c>
      <c r="M42" s="4">
        <v>7512381</v>
      </c>
      <c r="N42" s="4">
        <v>7539618</v>
      </c>
      <c r="O42" s="4">
        <v>7570908</v>
      </c>
      <c r="P42" s="4">
        <v>7553650</v>
      </c>
      <c r="Q42" s="4">
        <v>7518903</v>
      </c>
      <c r="R42" s="4">
        <v>7508106</v>
      </c>
      <c r="S42" s="4">
        <v>7522596</v>
      </c>
      <c r="T42" s="4">
        <v>7555830</v>
      </c>
      <c r="U42" s="4">
        <v>7600065</v>
      </c>
      <c r="V42" s="4">
        <v>7675217</v>
      </c>
      <c r="W42" s="4">
        <v>7780479</v>
      </c>
    </row>
    <row r="43" spans="2:26" x14ac:dyDescent="0.2">
      <c r="B43" t="s">
        <v>9</v>
      </c>
      <c r="C43" s="4">
        <v>1069420</v>
      </c>
      <c r="D43" s="4">
        <v>1073381</v>
      </c>
      <c r="E43" s="4">
        <v>1073050</v>
      </c>
      <c r="F43" s="4">
        <v>1073904</v>
      </c>
      <c r="G43" s="4">
        <v>1075286</v>
      </c>
      <c r="H43" s="4">
        <v>1083879</v>
      </c>
      <c r="I43" s="4">
        <v>1086373</v>
      </c>
      <c r="J43" s="4">
        <v>1089990</v>
      </c>
      <c r="K43" s="4">
        <v>1097744</v>
      </c>
      <c r="L43" s="4">
        <v>1102410</v>
      </c>
      <c r="M43" s="4">
        <v>1107220</v>
      </c>
      <c r="N43" s="4">
        <v>1109367</v>
      </c>
      <c r="O43" s="4">
        <v>1108130</v>
      </c>
      <c r="P43" s="4">
        <v>1104004</v>
      </c>
      <c r="Q43" s="4">
        <v>1099632</v>
      </c>
      <c r="R43" s="4">
        <v>1092997</v>
      </c>
      <c r="S43" s="4">
        <v>1087778</v>
      </c>
      <c r="T43" s="4">
        <v>1079920</v>
      </c>
      <c r="U43" s="4">
        <v>1072863</v>
      </c>
      <c r="V43" s="4">
        <v>1067710</v>
      </c>
      <c r="W43" s="4">
        <v>1063987</v>
      </c>
    </row>
    <row r="44" spans="2:26" x14ac:dyDescent="0.2">
      <c r="B44" t="s">
        <v>10</v>
      </c>
      <c r="C44" s="4">
        <v>2731900</v>
      </c>
      <c r="D44" s="4">
        <v>2732926</v>
      </c>
      <c r="E44" s="4">
        <v>2737370</v>
      </c>
      <c r="F44" s="4">
        <v>2751094</v>
      </c>
      <c r="G44" s="4">
        <v>2750985</v>
      </c>
      <c r="H44" s="4">
        <v>2762198</v>
      </c>
      <c r="I44" s="4">
        <v>2767524</v>
      </c>
      <c r="J44" s="4">
        <v>2772533</v>
      </c>
      <c r="K44" s="4">
        <v>2784169</v>
      </c>
      <c r="L44" s="4">
        <v>2796089</v>
      </c>
      <c r="M44" s="4">
        <v>2797653</v>
      </c>
      <c r="N44" s="4">
        <v>2795422</v>
      </c>
      <c r="O44" s="4">
        <v>2781498</v>
      </c>
      <c r="P44" s="4">
        <v>2765940</v>
      </c>
      <c r="Q44" s="4">
        <v>2748695</v>
      </c>
      <c r="R44" s="4">
        <v>2732347</v>
      </c>
      <c r="S44" s="4">
        <v>2718525</v>
      </c>
      <c r="T44" s="4">
        <v>2708339</v>
      </c>
      <c r="U44" s="4">
        <v>2701743</v>
      </c>
      <c r="V44" s="4">
        <v>2699499</v>
      </c>
      <c r="W44" s="4">
        <v>2701819</v>
      </c>
    </row>
    <row r="45" spans="2:26" x14ac:dyDescent="0.2">
      <c r="B45" t="s">
        <v>21</v>
      </c>
      <c r="C45" s="4">
        <v>5205408</v>
      </c>
      <c r="D45" s="4">
        <v>5372433</v>
      </c>
      <c r="E45" s="4">
        <v>5527152</v>
      </c>
      <c r="F45" s="4">
        <v>5718942</v>
      </c>
      <c r="G45" s="4">
        <v>5804829</v>
      </c>
      <c r="H45" s="4">
        <v>5964143</v>
      </c>
      <c r="I45" s="4">
        <v>6008183</v>
      </c>
      <c r="J45" s="4">
        <v>6081689</v>
      </c>
      <c r="K45" s="4">
        <v>6271638</v>
      </c>
      <c r="L45" s="4">
        <v>6386932</v>
      </c>
      <c r="M45" s="4">
        <v>6458684</v>
      </c>
      <c r="N45" s="4">
        <v>6489680</v>
      </c>
      <c r="O45" s="4">
        <v>6498560</v>
      </c>
      <c r="P45" s="4">
        <v>6495551</v>
      </c>
      <c r="Q45" s="4">
        <v>6454440</v>
      </c>
      <c r="R45" s="4">
        <v>6436996</v>
      </c>
      <c r="S45" s="4">
        <v>6466996</v>
      </c>
      <c r="T45" s="4">
        <v>6507184</v>
      </c>
      <c r="U45" s="4">
        <v>6578079</v>
      </c>
      <c r="V45" s="4">
        <v>6663394</v>
      </c>
      <c r="W45" s="4">
        <v>6779888</v>
      </c>
    </row>
    <row r="46" spans="2:26" x14ac:dyDescent="0.2">
      <c r="B46" t="s">
        <v>24</v>
      </c>
      <c r="C46" s="4">
        <v>1149328</v>
      </c>
      <c r="D46" s="4">
        <v>1190378</v>
      </c>
      <c r="E46" s="4">
        <v>1226993</v>
      </c>
      <c r="F46" s="4">
        <v>1269230</v>
      </c>
      <c r="G46" s="4">
        <v>1294694</v>
      </c>
      <c r="H46" s="4">
        <v>1335792</v>
      </c>
      <c r="I46" s="4">
        <v>1370306</v>
      </c>
      <c r="J46" s="4">
        <v>1392117</v>
      </c>
      <c r="K46" s="4">
        <v>1426109</v>
      </c>
      <c r="L46" s="4">
        <v>1446520</v>
      </c>
      <c r="M46" s="4">
        <v>1461979</v>
      </c>
      <c r="N46" s="4">
        <v>1470069</v>
      </c>
      <c r="O46" s="4">
        <v>1474449</v>
      </c>
      <c r="P46" s="4">
        <v>1472049</v>
      </c>
      <c r="Q46" s="4">
        <v>1466818</v>
      </c>
      <c r="R46" s="4">
        <v>1467288</v>
      </c>
      <c r="S46" s="4">
        <v>1464847</v>
      </c>
      <c r="T46" s="4">
        <v>1470273</v>
      </c>
      <c r="U46" s="4">
        <v>1478509</v>
      </c>
      <c r="V46" s="4">
        <v>1493898</v>
      </c>
      <c r="W46" s="4">
        <v>1511251</v>
      </c>
    </row>
    <row r="47" spans="2:26" x14ac:dyDescent="0.2">
      <c r="B47" t="s">
        <v>20</v>
      </c>
      <c r="C47" s="4">
        <v>543757</v>
      </c>
      <c r="D47" s="4">
        <v>556263</v>
      </c>
      <c r="E47" s="4">
        <v>569628</v>
      </c>
      <c r="F47" s="4">
        <v>578210</v>
      </c>
      <c r="G47" s="4">
        <v>584734</v>
      </c>
      <c r="H47" s="4">
        <v>593472</v>
      </c>
      <c r="I47" s="4">
        <v>601874</v>
      </c>
      <c r="J47" s="4">
        <v>605876</v>
      </c>
      <c r="K47" s="4">
        <v>620377</v>
      </c>
      <c r="L47" s="4">
        <v>630578</v>
      </c>
      <c r="M47" s="4">
        <v>636924</v>
      </c>
      <c r="N47" s="4">
        <v>642051</v>
      </c>
      <c r="O47" s="4">
        <v>644566</v>
      </c>
      <c r="P47" s="4">
        <v>644477</v>
      </c>
      <c r="Q47" s="4">
        <v>640790</v>
      </c>
      <c r="R47" s="4">
        <v>640476</v>
      </c>
      <c r="S47" s="4">
        <v>640647</v>
      </c>
      <c r="T47" s="4">
        <v>643234</v>
      </c>
      <c r="U47" s="4">
        <v>647554</v>
      </c>
      <c r="V47" s="4">
        <v>654214</v>
      </c>
      <c r="W47" s="4">
        <v>661197</v>
      </c>
    </row>
    <row r="48" spans="2:26" x14ac:dyDescent="0.2">
      <c r="B48" t="s">
        <v>11</v>
      </c>
      <c r="C48" s="4">
        <v>264178</v>
      </c>
      <c r="D48" s="4">
        <v>270400</v>
      </c>
      <c r="E48" s="4">
        <v>281614</v>
      </c>
      <c r="F48" s="4">
        <v>287390</v>
      </c>
      <c r="G48" s="4">
        <v>293553</v>
      </c>
      <c r="H48" s="4">
        <v>301084</v>
      </c>
      <c r="I48" s="4">
        <v>306377</v>
      </c>
      <c r="J48" s="4">
        <v>308968</v>
      </c>
      <c r="K48" s="4">
        <v>317501</v>
      </c>
      <c r="L48" s="4">
        <v>321702</v>
      </c>
      <c r="M48" s="4">
        <v>322415</v>
      </c>
      <c r="N48" s="4">
        <v>322955</v>
      </c>
      <c r="O48" s="4">
        <v>323609</v>
      </c>
      <c r="P48" s="4">
        <v>322027</v>
      </c>
      <c r="Q48" s="4">
        <v>319002</v>
      </c>
      <c r="R48" s="4">
        <v>317053</v>
      </c>
      <c r="S48" s="4">
        <v>315794</v>
      </c>
      <c r="T48" s="4">
        <v>315381</v>
      </c>
      <c r="U48" s="4">
        <v>315675</v>
      </c>
      <c r="V48" s="4">
        <v>316798</v>
      </c>
      <c r="W48" s="4">
        <v>319914</v>
      </c>
    </row>
    <row r="49" spans="2:23" x14ac:dyDescent="0.2">
      <c r="B49" t="s">
        <v>22</v>
      </c>
      <c r="C49" s="4">
        <v>4120729</v>
      </c>
      <c r="D49" s="4">
        <v>4202608</v>
      </c>
      <c r="E49" s="4">
        <v>4326708</v>
      </c>
      <c r="F49" s="4">
        <v>4470885</v>
      </c>
      <c r="G49" s="4">
        <v>4543304</v>
      </c>
      <c r="H49" s="4">
        <v>4692449</v>
      </c>
      <c r="I49" s="4">
        <v>4806908</v>
      </c>
      <c r="J49" s="4">
        <v>4885029</v>
      </c>
      <c r="K49" s="4">
        <v>5029601</v>
      </c>
      <c r="L49" s="4">
        <v>5094675</v>
      </c>
      <c r="M49" s="4">
        <v>5111706</v>
      </c>
      <c r="N49" s="4">
        <v>5117190</v>
      </c>
      <c r="O49" s="4">
        <v>5129266</v>
      </c>
      <c r="P49" s="4">
        <v>5113815</v>
      </c>
      <c r="Q49" s="4">
        <v>5004844</v>
      </c>
      <c r="R49" s="4">
        <v>4980689</v>
      </c>
      <c r="S49" s="4">
        <v>4959968</v>
      </c>
      <c r="T49" s="4">
        <v>4941509</v>
      </c>
      <c r="U49" s="4">
        <v>4963703</v>
      </c>
      <c r="V49" s="4">
        <v>5003769</v>
      </c>
      <c r="W49" s="4">
        <v>5057353</v>
      </c>
    </row>
    <row r="50" spans="2:23" x14ac:dyDescent="0.2">
      <c r="B50" t="s">
        <v>12</v>
      </c>
      <c r="C50" s="4">
        <v>2098596</v>
      </c>
      <c r="D50" s="4">
        <v>2101478</v>
      </c>
      <c r="E50" s="4">
        <v>2108281</v>
      </c>
      <c r="F50" s="4">
        <v>2112204</v>
      </c>
      <c r="G50" s="4">
        <v>2115279</v>
      </c>
      <c r="H50" s="4">
        <v>2124846</v>
      </c>
      <c r="I50" s="4">
        <v>2133684</v>
      </c>
      <c r="J50" s="4">
        <v>2141860</v>
      </c>
      <c r="K50" s="4">
        <v>2157112</v>
      </c>
      <c r="L50" s="4">
        <v>2172175</v>
      </c>
      <c r="M50" s="4">
        <v>2178339</v>
      </c>
      <c r="N50" s="4">
        <v>2184606</v>
      </c>
      <c r="O50" s="4">
        <v>2193093</v>
      </c>
      <c r="P50" s="4">
        <v>2191682</v>
      </c>
      <c r="Q50" s="4">
        <v>2188985</v>
      </c>
      <c r="R50" s="4">
        <v>2189257</v>
      </c>
      <c r="S50" s="4">
        <v>2189534</v>
      </c>
      <c r="T50" s="4">
        <v>2194158</v>
      </c>
      <c r="U50" s="4">
        <v>2199088</v>
      </c>
      <c r="V50" s="4">
        <v>2207776</v>
      </c>
      <c r="W50" s="4">
        <v>2220504</v>
      </c>
    </row>
    <row r="51" spans="2:23" x14ac:dyDescent="0.2">
      <c r="B51" t="s">
        <v>23</v>
      </c>
      <c r="C51" s="4">
        <f>SUM(C34:C50)</f>
        <v>40358287</v>
      </c>
      <c r="D51" s="4">
        <f t="shared" ref="D51:E51" si="6">SUM(D34:D50)</f>
        <v>40972359</v>
      </c>
      <c r="E51" s="4">
        <f t="shared" si="6"/>
        <v>41692558</v>
      </c>
      <c r="F51" s="4">
        <f>SUM(F34:F50)</f>
        <v>42573670</v>
      </c>
      <c r="G51" s="4">
        <f t="shared" ref="G51:W51" si="7">SUM(G34:G50)</f>
        <v>43055014</v>
      </c>
      <c r="H51" s="4">
        <f t="shared" si="7"/>
        <v>43967766</v>
      </c>
      <c r="I51" s="4">
        <f t="shared" si="7"/>
        <v>44566232</v>
      </c>
      <c r="J51" s="4">
        <f t="shared" si="7"/>
        <v>45054694</v>
      </c>
      <c r="K51" s="4">
        <f t="shared" si="7"/>
        <v>46008985</v>
      </c>
      <c r="L51" s="4">
        <f t="shared" si="7"/>
        <v>46593673</v>
      </c>
      <c r="M51" s="4">
        <f t="shared" si="7"/>
        <v>46864418</v>
      </c>
      <c r="N51" s="4">
        <f t="shared" si="7"/>
        <v>47029641</v>
      </c>
      <c r="O51" s="4">
        <f t="shared" si="7"/>
        <v>47100501</v>
      </c>
      <c r="P51" s="4">
        <f t="shared" si="7"/>
        <v>46961924</v>
      </c>
      <c r="Q51" s="4">
        <f t="shared" si="7"/>
        <v>46601869</v>
      </c>
      <c r="R51" s="4">
        <f t="shared" si="7"/>
        <v>46454535</v>
      </c>
      <c r="S51" s="4">
        <f t="shared" si="7"/>
        <v>46386463</v>
      </c>
      <c r="T51" s="4">
        <f t="shared" si="7"/>
        <v>46401053</v>
      </c>
      <c r="U51" s="4">
        <f t="shared" si="7"/>
        <v>46551452</v>
      </c>
      <c r="V51" s="4">
        <f t="shared" si="7"/>
        <v>46854944</v>
      </c>
      <c r="W51" s="4">
        <f t="shared" si="7"/>
        <v>47279517</v>
      </c>
    </row>
    <row r="54" spans="2:23" x14ac:dyDescent="0.2">
      <c r="B54" t="s">
        <v>61</v>
      </c>
    </row>
    <row r="55" spans="2:23" x14ac:dyDescent="0.2">
      <c r="C55" s="3">
        <v>2000</v>
      </c>
      <c r="D55" s="3">
        <f>C55+1</f>
        <v>2001</v>
      </c>
      <c r="E55" s="3">
        <f t="shared" ref="E55" si="8">D55+1</f>
        <v>2002</v>
      </c>
      <c r="F55" s="3">
        <f t="shared" ref="F55" si="9">E55+1</f>
        <v>2003</v>
      </c>
      <c r="G55" s="3">
        <f t="shared" ref="G55" si="10">F55+1</f>
        <v>2004</v>
      </c>
      <c r="H55" s="3">
        <f t="shared" ref="H55" si="11">G55+1</f>
        <v>2005</v>
      </c>
      <c r="I55" s="3">
        <f t="shared" ref="I55" si="12">H55+1</f>
        <v>2006</v>
      </c>
      <c r="J55" s="3">
        <f t="shared" ref="J55" si="13">I55+1</f>
        <v>2007</v>
      </c>
      <c r="K55" s="3">
        <f t="shared" ref="K55" si="14">J55+1</f>
        <v>2008</v>
      </c>
      <c r="L55" s="3">
        <f t="shared" ref="L55" si="15">K55+1</f>
        <v>2009</v>
      </c>
      <c r="M55" s="3">
        <f t="shared" ref="M55" si="16">L55+1</f>
        <v>2010</v>
      </c>
      <c r="N55" s="3">
        <f t="shared" ref="N55" si="17">M55+1</f>
        <v>2011</v>
      </c>
      <c r="O55" s="3">
        <f t="shared" ref="O55" si="18">N55+1</f>
        <v>2012</v>
      </c>
      <c r="P55" s="3">
        <f t="shared" ref="P55" si="19">O55+1</f>
        <v>2013</v>
      </c>
      <c r="Q55" s="3">
        <f t="shared" ref="Q55" si="20">P55+1</f>
        <v>2014</v>
      </c>
      <c r="R55" s="3">
        <f t="shared" ref="R55" si="21">Q55+1</f>
        <v>2015</v>
      </c>
      <c r="S55" s="3">
        <f t="shared" ref="S55:W55" si="22">R55+1</f>
        <v>2016</v>
      </c>
      <c r="T55" s="3">
        <f t="shared" si="22"/>
        <v>2017</v>
      </c>
      <c r="U55" s="3">
        <f t="shared" si="22"/>
        <v>2018</v>
      </c>
      <c r="V55" s="3">
        <f t="shared" si="22"/>
        <v>2019</v>
      </c>
      <c r="W55" s="3">
        <f t="shared" si="22"/>
        <v>2020</v>
      </c>
    </row>
    <row r="56" spans="2:23" x14ac:dyDescent="0.2">
      <c r="B56" t="s">
        <v>0</v>
      </c>
      <c r="C56" s="4">
        <f>empleos!C57*1000000/'otras variables'!C34</f>
        <v>72.206572923461579</v>
      </c>
      <c r="D56" s="4">
        <f>empleos!D57*1000000/'otras variables'!D34</f>
        <v>64.559976488283041</v>
      </c>
      <c r="E56" s="4">
        <f>empleos!E57*1000000/'otras variables'!E34</f>
        <v>61.376502453990355</v>
      </c>
      <c r="F56" s="4">
        <f>empleos!F57*1000000/'otras variables'!F34</f>
        <v>54.687565730247272</v>
      </c>
      <c r="G56" s="4">
        <f>empleos!G57*1000000/'otras variables'!G34</f>
        <v>49.690940561049743</v>
      </c>
      <c r="H56" s="4">
        <f>empleos!H57*1000000/'otras variables'!H34</f>
        <v>45.351479700308246</v>
      </c>
      <c r="I56" s="4">
        <f>empleos!I57*1000000/'otras variables'!I34</f>
        <v>43.381924432198318</v>
      </c>
      <c r="J56" s="4">
        <f>empleos!J57*1000000/'otras variables'!J34</f>
        <v>45.784699497894465</v>
      </c>
      <c r="K56" s="4">
        <f>empleos!K57*1000000/'otras variables'!K34</f>
        <v>43.524801821945765</v>
      </c>
      <c r="L56" s="4">
        <f>empleos!L57*1000000/'otras variables'!L34</f>
        <v>47.694047024162458</v>
      </c>
      <c r="M56" s="4">
        <f>empleos!M57*1000000/'otras variables'!M34</f>
        <v>54.593401604950436</v>
      </c>
      <c r="N56" s="4">
        <f>empleos!N57*1000000/'otras variables'!N34</f>
        <v>70.986794794270054</v>
      </c>
      <c r="O56" s="4">
        <f>empleos!O57*1000000/'otras variables'!O34</f>
        <v>84.378848009789365</v>
      </c>
      <c r="P56" s="4">
        <f>empleos!P57*1000000/'otras variables'!P34</f>
        <v>106.74976007961803</v>
      </c>
      <c r="Q56" s="4">
        <f>empleos!Q57*1000000/'otras variables'!Q34</f>
        <v>109.49376391359276</v>
      </c>
      <c r="R56" s="4">
        <f>empleos!R57*1000000/'otras variables'!R34</f>
        <v>44.171699085241023</v>
      </c>
      <c r="S56" s="4">
        <f>empleos!S57*1000000/'otras variables'!S34</f>
        <v>47.686563845692476</v>
      </c>
      <c r="T56" s="4">
        <f>empleos!T57*1000000/'otras variables'!T34</f>
        <v>51.4330856748713</v>
      </c>
      <c r="U56" s="4">
        <f>empleos!U57*1000000/'otras variables'!U34</f>
        <v>58.084005453933059</v>
      </c>
      <c r="V56" s="4">
        <f>empleos!V57*1000000/'otras variables'!V34</f>
        <v>56.214227309893701</v>
      </c>
      <c r="W56" s="4">
        <f>empleos!W57*1000000/'otras variables'!W34</f>
        <v>44.6575668407406</v>
      </c>
    </row>
    <row r="57" spans="2:23" x14ac:dyDescent="0.2">
      <c r="B57" t="s">
        <v>1</v>
      </c>
      <c r="C57" s="4">
        <f>empleos!C58*1000000/'otras variables'!C35</f>
        <v>41.179619617970786</v>
      </c>
      <c r="D57" s="4">
        <f>empleos!D58*1000000/'otras variables'!D35</f>
        <v>41.675244821225704</v>
      </c>
      <c r="E57" s="4">
        <f>empleos!E58*1000000/'otras variables'!E35</f>
        <v>37.781906409289746</v>
      </c>
      <c r="F57" s="4">
        <f>empleos!F58*1000000/'otras variables'!F35</f>
        <v>39.021535009633439</v>
      </c>
      <c r="G57" s="4">
        <f>empleos!G58*1000000/'otras variables'!G35</f>
        <v>38.412783774440136</v>
      </c>
      <c r="H57" s="4">
        <f>empleos!H58*1000000/'otras variables'!H35</f>
        <v>38.612259628833748</v>
      </c>
      <c r="I57" s="4">
        <f>empleos!I58*1000000/'otras variables'!I35</f>
        <v>36.791441840949815</v>
      </c>
      <c r="J57" s="4">
        <f>empleos!J58*1000000/'otras variables'!J35</f>
        <v>41.645618919450435</v>
      </c>
      <c r="K57" s="4">
        <f>empleos!K58*1000000/'otras variables'!K35</f>
        <v>42.9566860951468</v>
      </c>
      <c r="L57" s="4">
        <f>empleos!L58*1000000/'otras variables'!L35</f>
        <v>46.080449031678825</v>
      </c>
      <c r="M57" s="4">
        <f>empleos!M58*1000000/'otras variables'!M35</f>
        <v>60.871727680675825</v>
      </c>
      <c r="N57" s="4">
        <f>empleos!N58*1000000/'otras variables'!N35</f>
        <v>91.361984352588919</v>
      </c>
      <c r="O57" s="4">
        <f>empleos!O58*1000000/'otras variables'!O35</f>
        <v>106.70879688054617</v>
      </c>
      <c r="P57" s="4">
        <f>empleos!P58*1000000/'otras variables'!P35</f>
        <v>164.79233938314218</v>
      </c>
      <c r="Q57" s="4">
        <f>empleos!Q58*1000000/'otras variables'!Q35</f>
        <v>166.74400268601198</v>
      </c>
      <c r="R57" s="4">
        <f>empleos!R58*1000000/'otras variables'!R35</f>
        <v>136.58641708787135</v>
      </c>
      <c r="S57" s="4">
        <f>empleos!S58*1000000/'otras variables'!S35</f>
        <v>116.92215048110026</v>
      </c>
      <c r="T57" s="4">
        <f>empleos!T58*1000000/'otras variables'!T35</f>
        <v>113.08500477554919</v>
      </c>
      <c r="U57" s="4">
        <f>empleos!U58*1000000/'otras variables'!U35</f>
        <v>122.25611433391812</v>
      </c>
      <c r="V57" s="4">
        <f>empleos!V58*1000000/'otras variables'!V35</f>
        <v>103.84365541794797</v>
      </c>
      <c r="W57" s="4">
        <f>empleos!W58*1000000/'otras variables'!W35</f>
        <v>98.54136217260384</v>
      </c>
    </row>
    <row r="58" spans="2:23" x14ac:dyDescent="0.2">
      <c r="B58" t="s">
        <v>2</v>
      </c>
      <c r="C58" s="4">
        <f>empleos!C59*1000000/'otras variables'!C36</f>
        <v>27.866356668930035</v>
      </c>
      <c r="D58" s="4">
        <f>empleos!D59*1000000/'otras variables'!D36</f>
        <v>30.688282376835367</v>
      </c>
      <c r="E58" s="4">
        <f>empleos!E59*1000000/'otras variables'!E36</f>
        <v>38.17607738011548</v>
      </c>
      <c r="F58" s="4">
        <f>empleos!F59*1000000/'otras variables'!F36</f>
        <v>31.616701429539855</v>
      </c>
      <c r="G58" s="4">
        <f>empleos!G59*1000000/'otras variables'!G36</f>
        <v>28.870484213898624</v>
      </c>
      <c r="H58" s="4">
        <f>empleos!H59*1000000/'otras variables'!H36</f>
        <v>30.651056300417505</v>
      </c>
      <c r="I58" s="4">
        <f>empleos!I59*1000000/'otras variables'!I36</f>
        <v>26.000653730722373</v>
      </c>
      <c r="J58" s="4">
        <f>empleos!J59*1000000/'otras variables'!J36</f>
        <v>27.910559681149767</v>
      </c>
      <c r="K58" s="4">
        <f>empleos!K59*1000000/'otras variables'!K36</f>
        <v>29.625844105105088</v>
      </c>
      <c r="L58" s="4">
        <f>empleos!L59*1000000/'otras variables'!L36</f>
        <v>26.720993210103483</v>
      </c>
      <c r="M58" s="4">
        <f>empleos!M59*1000000/'otras variables'!M36</f>
        <v>36.888764696714411</v>
      </c>
      <c r="N58" s="4">
        <f>empleos!N59*1000000/'otras variables'!N36</f>
        <v>61.027085854938619</v>
      </c>
      <c r="O58" s="4">
        <f>empleos!O59*1000000/'otras variables'!O36</f>
        <v>72.399198039652489</v>
      </c>
      <c r="P58" s="4">
        <f>empleos!P59*1000000/'otras variables'!P36</f>
        <v>97.363235080722546</v>
      </c>
      <c r="Q58" s="4">
        <f>empleos!Q59*1000000/'otras variables'!Q36</f>
        <v>96.067269692848456</v>
      </c>
      <c r="R58" s="4">
        <f>empleos!R59*1000000/'otras variables'!R36</f>
        <v>43.758305754502587</v>
      </c>
      <c r="S58" s="4">
        <f>empleos!S59*1000000/'otras variables'!S36</f>
        <v>53.711462025996347</v>
      </c>
      <c r="T58" s="4">
        <f>empleos!T59*1000000/'otras variables'!T36</f>
        <v>36.71639483651542</v>
      </c>
      <c r="U58" s="4">
        <f>empleos!U59*1000000/'otras variables'!U36</f>
        <v>46.681526952746623</v>
      </c>
      <c r="V58" s="4">
        <f>empleos!V59*1000000/'otras variables'!V36</f>
        <v>50.840829096597574</v>
      </c>
      <c r="W58" s="4">
        <f>empleos!W59*1000000/'otras variables'!W36</f>
        <v>45.151867324182554</v>
      </c>
    </row>
    <row r="59" spans="2:23" x14ac:dyDescent="0.2">
      <c r="B59" t="s">
        <v>3</v>
      </c>
      <c r="C59" s="4">
        <f>empleos!C60*1000000/'otras variables'!C37</f>
        <v>30.746307486725872</v>
      </c>
      <c r="D59" s="4">
        <f>empleos!D60*1000000/'otras variables'!D37</f>
        <v>30.729763597066786</v>
      </c>
      <c r="E59" s="4">
        <f>empleos!E60*1000000/'otras variables'!E37</f>
        <v>29.444866124008691</v>
      </c>
      <c r="F59" s="4">
        <f>empleos!F60*1000000/'otras variables'!F37</f>
        <v>32.722478548304181</v>
      </c>
      <c r="G59" s="4">
        <f>empleos!G60*1000000/'otras variables'!G37</f>
        <v>35.600416734290008</v>
      </c>
      <c r="H59" s="4">
        <f>empleos!H60*1000000/'otras variables'!H37</f>
        <v>40.686337832903241</v>
      </c>
      <c r="I59" s="4">
        <f>empleos!I60*1000000/'otras variables'!I37</f>
        <v>57.938469345555021</v>
      </c>
      <c r="J59" s="4">
        <f>empleos!J60*1000000/'otras variables'!J37</f>
        <v>72.769611410275076</v>
      </c>
      <c r="K59" s="4">
        <f>empleos!K60*1000000/'otras variables'!K37</f>
        <v>109.05592984627775</v>
      </c>
      <c r="L59" s="4">
        <f>empleos!L60*1000000/'otras variables'!L37</f>
        <v>90.375799004223012</v>
      </c>
      <c r="M59" s="4">
        <f>empleos!M60*1000000/'otras variables'!M37</f>
        <v>111.20664636015222</v>
      </c>
      <c r="N59" s="4">
        <f>empleos!N60*1000000/'otras variables'!N37</f>
        <v>139.24898977103874</v>
      </c>
      <c r="O59" s="4">
        <f>empleos!O60*1000000/'otras variables'!O37</f>
        <v>177.76761395663362</v>
      </c>
      <c r="P59" s="4">
        <f>empleos!P60*1000000/'otras variables'!P37</f>
        <v>208.69427548004182</v>
      </c>
      <c r="Q59" s="4">
        <f>empleos!Q60*1000000/'otras variables'!Q37</f>
        <v>212.96996126665471</v>
      </c>
      <c r="R59" s="4">
        <f>empleos!R60*1000000/'otras variables'!R37</f>
        <v>95.97285235844231</v>
      </c>
      <c r="S59" s="4">
        <f>empleos!S60*1000000/'otras variables'!S37</f>
        <v>101.15424215603042</v>
      </c>
      <c r="T59" s="4">
        <f>empleos!T60*1000000/'otras variables'!T37</f>
        <v>95.878222113102254</v>
      </c>
      <c r="U59" s="4">
        <f>empleos!U60*1000000/'otras variables'!U37</f>
        <v>133.75757811974049</v>
      </c>
      <c r="V59" s="4">
        <f>empleos!V60*1000000/'otras variables'!V37</f>
        <v>118.31642684390931</v>
      </c>
      <c r="W59" s="4">
        <f>empleos!W60*1000000/'otras variables'!W37</f>
        <v>81.089639902248578</v>
      </c>
    </row>
    <row r="60" spans="2:23" x14ac:dyDescent="0.2">
      <c r="B60" t="s">
        <v>4</v>
      </c>
      <c r="C60" s="4">
        <f>empleos!C61*1000000/'otras variables'!C38</f>
        <v>26.219559091894311</v>
      </c>
      <c r="D60" s="4">
        <f>empleos!D61*1000000/'otras variables'!D38</f>
        <v>25.822879745094493</v>
      </c>
      <c r="E60" s="4">
        <f>empleos!E61*1000000/'otras variables'!E38</f>
        <v>21.152485010210142</v>
      </c>
      <c r="F60" s="4">
        <f>empleos!F61*1000000/'otras variables'!F38</f>
        <v>17.415461129746241</v>
      </c>
      <c r="G60" s="4">
        <f>empleos!G61*1000000/'otras variables'!G38</f>
        <v>21.403886110444052</v>
      </c>
      <c r="H60" s="4">
        <f>empleos!H61*1000000/'otras variables'!H38</f>
        <v>23.87871644278253</v>
      </c>
      <c r="I60" s="4">
        <f>empleos!I61*1000000/'otras variables'!I38</f>
        <v>25.052196250888727</v>
      </c>
      <c r="J60" s="4">
        <f>empleos!J61*1000000/'otras variables'!J38</f>
        <v>26.160553735011359</v>
      </c>
      <c r="K60" s="4">
        <f>empleos!K61*1000000/'otras variables'!K38</f>
        <v>25.530258655239386</v>
      </c>
      <c r="L60" s="4">
        <f>empleos!L61*1000000/'otras variables'!L38</f>
        <v>31.844227544591423</v>
      </c>
      <c r="M60" s="4">
        <f>empleos!M61*1000000/'otras variables'!M38</f>
        <v>44.370619286397712</v>
      </c>
      <c r="N60" s="4">
        <f>empleos!N61*1000000/'otras variables'!N38</f>
        <v>57.834207664302049</v>
      </c>
      <c r="O60" s="4">
        <f>empleos!O61*1000000/'otras variables'!O38</f>
        <v>60.424558051005882</v>
      </c>
      <c r="P60" s="4">
        <f>empleos!P61*1000000/'otras variables'!P38</f>
        <v>78.350708153523968</v>
      </c>
      <c r="Q60" s="4">
        <f>empleos!Q61*1000000/'otras variables'!Q38</f>
        <v>85.518204687822916</v>
      </c>
      <c r="R60" s="4">
        <f>empleos!R61*1000000/'otras variables'!R38</f>
        <v>39.994172277753812</v>
      </c>
      <c r="S60" s="4">
        <f>empleos!S61*1000000/'otras variables'!S38</f>
        <v>37.108858360245186</v>
      </c>
      <c r="T60" s="4">
        <f>empleos!T61*1000000/'otras variables'!T38</f>
        <v>36.999773732152946</v>
      </c>
      <c r="U60" s="4">
        <f>empleos!U61*1000000/'otras variables'!U38</f>
        <v>40.41951698677201</v>
      </c>
      <c r="V60" s="4">
        <f>empleos!V61*1000000/'otras variables'!V38</f>
        <v>39.47266378717454</v>
      </c>
      <c r="W60" s="4">
        <f>empleos!W61*1000000/'otras variables'!W38</f>
        <v>24.816723898321285</v>
      </c>
    </row>
    <row r="61" spans="2:23" x14ac:dyDescent="0.2">
      <c r="B61" t="s">
        <v>5</v>
      </c>
      <c r="C61" s="4">
        <f>empleos!C62*1000000/'otras variables'!C39</f>
        <v>69.658990998928758</v>
      </c>
      <c r="D61" s="4">
        <f>empleos!D62*1000000/'otras variables'!D39</f>
        <v>83.704422941708245</v>
      </c>
      <c r="E61" s="4">
        <f>empleos!E62*1000000/'otras variables'!E39</f>
        <v>23.973076391129961</v>
      </c>
      <c r="F61" s="4">
        <f>empleos!F62*1000000/'otras variables'!F39</f>
        <v>23.649693463588569</v>
      </c>
      <c r="G61" s="4">
        <f>empleos!G62*1000000/'otras variables'!G39</f>
        <v>21.630039799273231</v>
      </c>
      <c r="H61" s="4">
        <f>empleos!H62*1000000/'otras variables'!H39</f>
        <v>21.340579645710811</v>
      </c>
      <c r="I61" s="4">
        <f>empleos!I62*1000000/'otras variables'!I39</f>
        <v>24.643939087223703</v>
      </c>
      <c r="J61" s="4">
        <f>empleos!J62*1000000/'otras variables'!J39</f>
        <v>27.931790567434327</v>
      </c>
      <c r="K61" s="4">
        <f>empleos!K62*1000000/'otras variables'!K39</f>
        <v>32.638309129450406</v>
      </c>
      <c r="L61" s="4">
        <f>empleos!L62*1000000/'otras variables'!L39</f>
        <v>25.456736276697754</v>
      </c>
      <c r="M61" s="4">
        <f>empleos!M62*1000000/'otras variables'!M39</f>
        <v>52.342760658505696</v>
      </c>
      <c r="N61" s="4">
        <f>empleos!N62*1000000/'otras variables'!N39</f>
        <v>96.101807219774713</v>
      </c>
      <c r="O61" s="4">
        <f>empleos!O62*1000000/'otras variables'!O39</f>
        <v>92.614264954256967</v>
      </c>
      <c r="P61" s="4">
        <f>empleos!P62*1000000/'otras variables'!P39</f>
        <v>162.19284729543426</v>
      </c>
      <c r="Q61" s="4">
        <f>empleos!Q62*1000000/'otras variables'!Q39</f>
        <v>110.42102688157429</v>
      </c>
      <c r="R61" s="4">
        <f>empleos!R62*1000000/'otras variables'!R39</f>
        <v>49.557485829122371</v>
      </c>
      <c r="S61" s="4">
        <f>empleos!S62*1000000/'otras variables'!S39</f>
        <v>77.292229898008614</v>
      </c>
      <c r="T61" s="4">
        <f>empleos!T62*1000000/'otras variables'!T39</f>
        <v>77.546765007453104</v>
      </c>
      <c r="U61" s="4">
        <f>empleos!U62*1000000/'otras variables'!U39</f>
        <v>75.832128349324151</v>
      </c>
      <c r="V61" s="4">
        <f>empleos!V62*1000000/'otras variables'!V39</f>
        <v>72.279453016634605</v>
      </c>
      <c r="W61" s="4">
        <f>empleos!W62*1000000/'otras variables'!W39</f>
        <v>60.04408951715974</v>
      </c>
    </row>
    <row r="62" spans="2:23" x14ac:dyDescent="0.2">
      <c r="B62" t="s">
        <v>6</v>
      </c>
      <c r="C62" s="4">
        <f>empleos!C63*1000000/'otras variables'!C40</f>
        <v>18.451663273290468</v>
      </c>
      <c r="D62" s="4">
        <f>empleos!D63*1000000/'otras variables'!D40</f>
        <v>19.942417693368803</v>
      </c>
      <c r="E62" s="4">
        <f>empleos!E63*1000000/'otras variables'!E40</f>
        <v>18.518123631482606</v>
      </c>
      <c r="F62" s="4">
        <f>empleos!F63*1000000/'otras variables'!F40</f>
        <v>19.275452270951178</v>
      </c>
      <c r="G62" s="4">
        <f>empleos!G63*1000000/'otras variables'!G40</f>
        <v>18.930369234147573</v>
      </c>
      <c r="H62" s="4">
        <f>empleos!H63*1000000/'otras variables'!H40</f>
        <v>18.472903153957926</v>
      </c>
      <c r="I62" s="4">
        <f>empleos!I63*1000000/'otras variables'!I40</f>
        <v>26.393949885652095</v>
      </c>
      <c r="J62" s="4">
        <f>empleos!J63*1000000/'otras variables'!J40</f>
        <v>34.390260678175942</v>
      </c>
      <c r="K62" s="4">
        <f>empleos!K63*1000000/'otras variables'!K40</f>
        <v>42.582350349958396</v>
      </c>
      <c r="L62" s="4">
        <f>empleos!L63*1000000/'otras variables'!L40</f>
        <v>46.605195854732088</v>
      </c>
      <c r="M62" s="4">
        <f>empleos!M63*1000000/'otras variables'!M40</f>
        <v>66.241797811923803</v>
      </c>
      <c r="N62" s="4">
        <f>empleos!N63*1000000/'otras variables'!N40</f>
        <v>117.23916884993103</v>
      </c>
      <c r="O62" s="4">
        <f>empleos!O63*1000000/'otras variables'!O40</f>
        <v>153.1654828153041</v>
      </c>
      <c r="P62" s="4">
        <f>empleos!P63*1000000/'otras variables'!P40</f>
        <v>211.80410452556356</v>
      </c>
      <c r="Q62" s="4">
        <f>empleos!Q63*1000000/'otras variables'!Q40</f>
        <v>203.98237091981136</v>
      </c>
      <c r="R62" s="4">
        <f>empleos!R63*1000000/'otras variables'!R40</f>
        <v>77.214789691679883</v>
      </c>
      <c r="S62" s="4">
        <f>empleos!S63*1000000/'otras variables'!S40</f>
        <v>86.695392066441002</v>
      </c>
      <c r="T62" s="4">
        <f>empleos!T63*1000000/'otras variables'!T40</f>
        <v>93.527917344949174</v>
      </c>
      <c r="U62" s="4">
        <f>empleos!U63*1000000/'otras variables'!U40</f>
        <v>89.303026879224319</v>
      </c>
      <c r="V62" s="4">
        <f>empleos!V63*1000000/'otras variables'!V40</f>
        <v>89.036988719849788</v>
      </c>
      <c r="W62" s="4">
        <f>empleos!W63*1000000/'otras variables'!W40</f>
        <v>73.341707326494301</v>
      </c>
    </row>
    <row r="63" spans="2:23" x14ac:dyDescent="0.2">
      <c r="B63" t="s">
        <v>7</v>
      </c>
      <c r="C63" s="4">
        <f>empleos!C64*1000000/'otras variables'!C41</f>
        <v>26.622371343356789</v>
      </c>
      <c r="D63" s="4">
        <f>empleos!D64*1000000/'otras variables'!D41</f>
        <v>28.635671577079364</v>
      </c>
      <c r="E63" s="4">
        <f>empleos!E64*1000000/'otras variables'!E41</f>
        <v>23.786783337479221</v>
      </c>
      <c r="F63" s="4">
        <f>empleos!F64*1000000/'otras variables'!F41</f>
        <v>22.511241551249654</v>
      </c>
      <c r="G63" s="4">
        <f>empleos!G64*1000000/'otras variables'!G41</f>
        <v>18.444872686271161</v>
      </c>
      <c r="H63" s="4">
        <f>empleos!H64*1000000/'otras variables'!H41</f>
        <v>19.913583015147466</v>
      </c>
      <c r="I63" s="4">
        <f>empleos!I64*1000000/'otras variables'!I41</f>
        <v>27.348177977186072</v>
      </c>
      <c r="J63" s="4">
        <f>empleos!J64*1000000/'otras variables'!J41</f>
        <v>31.244846083537645</v>
      </c>
      <c r="K63" s="4">
        <f>empleos!K64*1000000/'otras variables'!K41</f>
        <v>31.28262680217258</v>
      </c>
      <c r="L63" s="4">
        <f>empleos!L64*1000000/'otras variables'!L41</f>
        <v>33.547608933182133</v>
      </c>
      <c r="M63" s="4">
        <f>empleos!M64*1000000/'otras variables'!M41</f>
        <v>43.367591125662479</v>
      </c>
      <c r="N63" s="4">
        <f>empleos!N64*1000000/'otras variables'!N41</f>
        <v>67.227862978671183</v>
      </c>
      <c r="O63" s="4">
        <f>empleos!O64*1000000/'otras variables'!O41</f>
        <v>91.120539119382826</v>
      </c>
      <c r="P63" s="4">
        <f>empleos!P64*1000000/'otras variables'!P41</f>
        <v>131.75256709162161</v>
      </c>
      <c r="Q63" s="4">
        <f>empleos!Q64*1000000/'otras variables'!Q41</f>
        <v>121.85394361850095</v>
      </c>
      <c r="R63" s="4">
        <f>empleos!R64*1000000/'otras variables'!R41</f>
        <v>95.06272521775432</v>
      </c>
      <c r="S63" s="4">
        <f>empleos!S64*1000000/'otras variables'!S41</f>
        <v>85.392595522241095</v>
      </c>
      <c r="T63" s="4">
        <f>empleos!T64*1000000/'otras variables'!T41</f>
        <v>80.385818952172912</v>
      </c>
      <c r="U63" s="4">
        <f>empleos!U64*1000000/'otras variables'!U41</f>
        <v>82.186185747421092</v>
      </c>
      <c r="V63" s="4">
        <f>empleos!V64*1000000/'otras variables'!V41</f>
        <v>82.098795273109772</v>
      </c>
      <c r="W63" s="4">
        <f>empleos!W64*1000000/'otras variables'!W41</f>
        <v>72.236293685211763</v>
      </c>
    </row>
    <row r="64" spans="2:23" x14ac:dyDescent="0.2">
      <c r="B64" t="s">
        <v>8</v>
      </c>
      <c r="C64" s="4">
        <f>empleos!C65*1000000/'otras variables'!C42</f>
        <v>89.268618535391013</v>
      </c>
      <c r="D64" s="4">
        <f>empleos!D65*1000000/'otras variables'!D42</f>
        <v>94.633777499011615</v>
      </c>
      <c r="E64" s="4">
        <f>empleos!E65*1000000/'otras variables'!E42</f>
        <v>85.761184303551559</v>
      </c>
      <c r="F64" s="4">
        <f>empleos!F65*1000000/'otras variables'!F42</f>
        <v>74.879037538860288</v>
      </c>
      <c r="G64" s="4">
        <f>empleos!G65*1000000/'otras variables'!G42</f>
        <v>68.982532595347436</v>
      </c>
      <c r="H64" s="4">
        <f>empleos!H65*1000000/'otras variables'!H42</f>
        <v>79.625960979562294</v>
      </c>
      <c r="I64" s="4">
        <f>empleos!I65*1000000/'otras variables'!I42</f>
        <v>82.554311696768622</v>
      </c>
      <c r="J64" s="4">
        <f>empleos!J65*1000000/'otras variables'!J42</f>
        <v>93.613376477773826</v>
      </c>
      <c r="K64" s="4">
        <f>empleos!K65*1000000/'otras variables'!K42</f>
        <v>117.32629665247978</v>
      </c>
      <c r="L64" s="4">
        <f>empleos!L65*1000000/'otras variables'!L42</f>
        <v>121.46474713126487</v>
      </c>
      <c r="M64" s="4">
        <f>empleos!M65*1000000/'otras variables'!M42</f>
        <v>150.81769681276816</v>
      </c>
      <c r="N64" s="4">
        <f>empleos!N65*1000000/'otras variables'!N42</f>
        <v>242.18733628149332</v>
      </c>
      <c r="O64" s="4">
        <f>empleos!O65*1000000/'otras variables'!O42</f>
        <v>259.41406235553251</v>
      </c>
      <c r="P64" s="4">
        <f>empleos!P65*1000000/'otras variables'!P42</f>
        <v>281.58572345819573</v>
      </c>
      <c r="Q64" s="4">
        <f>empleos!Q65*1000000/'otras variables'!Q42</f>
        <v>278.49807345566234</v>
      </c>
      <c r="R64" s="4">
        <f>empleos!R65*1000000/'otras variables'!R42</f>
        <v>115.20881564538381</v>
      </c>
      <c r="S64" s="4">
        <f>empleos!S65*1000000/'otras variables'!S42</f>
        <v>142.6369301235903</v>
      </c>
      <c r="T64" s="4">
        <f>empleos!T65*1000000/'otras variables'!T42</f>
        <v>153.78853150481152</v>
      </c>
      <c r="U64" s="4">
        <f>empleos!U65*1000000/'otras variables'!U42</f>
        <v>155.3934078195384</v>
      </c>
      <c r="V64" s="4">
        <f>empleos!V65*1000000/'otras variables'!V42</f>
        <v>155.0444762669251</v>
      </c>
      <c r="W64" s="4">
        <f>empleos!W65*1000000/'otras variables'!W42</f>
        <v>137.9092469756682</v>
      </c>
    </row>
    <row r="65" spans="2:26" x14ac:dyDescent="0.2">
      <c r="B65" t="s">
        <v>9</v>
      </c>
      <c r="C65" s="4">
        <f>empleos!C66*1000000/'otras variables'!C43</f>
        <v>29.922761870920684</v>
      </c>
      <c r="D65" s="4">
        <f>empleos!D66*1000000/'otras variables'!D43</f>
        <v>33.53888321108721</v>
      </c>
      <c r="E65" s="4">
        <f>empleos!E66*1000000/'otras variables'!E43</f>
        <v>28.889613717906901</v>
      </c>
      <c r="F65" s="4">
        <f>empleos!F66*1000000/'otras variables'!F43</f>
        <v>27.935457918026191</v>
      </c>
      <c r="G65" s="4">
        <f>empleos!G66*1000000/'otras variables'!G43</f>
        <v>23.249628470937033</v>
      </c>
      <c r="H65" s="4">
        <f>empleos!H66*1000000/'otras variables'!H43</f>
        <v>24.910529680896115</v>
      </c>
      <c r="I65" s="4">
        <f>empleos!I66*1000000/'otras variables'!I43</f>
        <v>25.77383642634712</v>
      </c>
      <c r="J65" s="4">
        <f>empleos!J66*1000000/'otras variables'!J43</f>
        <v>28.440627895668769</v>
      </c>
      <c r="K65" s="4">
        <f>empleos!K66*1000000/'otras variables'!K43</f>
        <v>30.061653718899851</v>
      </c>
      <c r="L65" s="4">
        <f>empleos!L66*1000000/'otras variables'!L43</f>
        <v>27.21310583176858</v>
      </c>
      <c r="M65" s="4">
        <f>empleos!M66*1000000/'otras variables'!M43</f>
        <v>34.320189302938893</v>
      </c>
      <c r="N65" s="4">
        <f>empleos!N66*1000000/'otras variables'!N43</f>
        <v>57.69055686711431</v>
      </c>
      <c r="O65" s="4">
        <f>empleos!O66*1000000/'otras variables'!O43</f>
        <v>64.974326116971838</v>
      </c>
      <c r="P65" s="4">
        <f>empleos!P66*1000000/'otras variables'!P43</f>
        <v>72.463505567008809</v>
      </c>
      <c r="Q65" s="4">
        <f>empleos!Q66*1000000/'otras variables'!Q43</f>
        <v>77.298587163705676</v>
      </c>
      <c r="R65" s="4">
        <f>empleos!R66*1000000/'otras variables'!R43</f>
        <v>83.257319096026791</v>
      </c>
      <c r="S65" s="4">
        <f>empleos!S66*1000000/'otras variables'!S43</f>
        <v>75.383028522363944</v>
      </c>
      <c r="T65" s="4">
        <f>empleos!T66*1000000/'otras variables'!T43</f>
        <v>52.781687532409805</v>
      </c>
      <c r="U65" s="4">
        <f>empleos!U66*1000000/'otras variables'!U43</f>
        <v>62.449725640645639</v>
      </c>
      <c r="V65" s="4">
        <f>empleos!V66*1000000/'otras variables'!V43</f>
        <v>64.624289366962941</v>
      </c>
      <c r="W65" s="4">
        <f>empleos!W66*1000000/'otras variables'!W43</f>
        <v>49.812638688254651</v>
      </c>
    </row>
    <row r="66" spans="2:26" x14ac:dyDescent="0.2">
      <c r="B66" t="s">
        <v>10</v>
      </c>
      <c r="C66" s="4">
        <f>empleos!C67*1000000/'otras variables'!C44</f>
        <v>70.28075698232</v>
      </c>
      <c r="D66" s="4">
        <f>empleos!D67*1000000/'otras variables'!D44</f>
        <v>72.449821180668636</v>
      </c>
      <c r="E66" s="4">
        <f>empleos!E67*1000000/'otras variables'!E44</f>
        <v>63.564662431457933</v>
      </c>
      <c r="F66" s="4">
        <f>empleos!F67*1000000/'otras variables'!F44</f>
        <v>55.614239280809741</v>
      </c>
      <c r="G66" s="4">
        <f>empleos!G67*1000000/'otras variables'!G44</f>
        <v>49.073331915659303</v>
      </c>
      <c r="H66" s="4">
        <f>empleos!H67*1000000/'otras variables'!H44</f>
        <v>48.512090733539011</v>
      </c>
      <c r="I66" s="4">
        <f>empleos!I67*1000000/'otras variables'!I44</f>
        <v>55.645407230434138</v>
      </c>
      <c r="J66" s="4">
        <f>empleos!J67*1000000/'otras variables'!J44</f>
        <v>56.266237408175122</v>
      </c>
      <c r="K66" s="4">
        <f>empleos!K67*1000000/'otras variables'!K44</f>
        <v>56.390255045580929</v>
      </c>
      <c r="L66" s="4">
        <f>empleos!L67*1000000/'otras variables'!L44</f>
        <v>49.354652158783217</v>
      </c>
      <c r="M66" s="4">
        <f>empleos!M67*1000000/'otras variables'!M44</f>
        <v>57.905680225531903</v>
      </c>
      <c r="N66" s="4">
        <f>empleos!N67*1000000/'otras variables'!N44</f>
        <v>79.773286466229422</v>
      </c>
      <c r="O66" s="4">
        <f>empleos!O67*1000000/'otras variables'!O44</f>
        <v>91.677218534760769</v>
      </c>
      <c r="P66" s="4">
        <f>empleos!P67*1000000/'otras variables'!P44</f>
        <v>120.75460783675713</v>
      </c>
      <c r="Q66" s="4">
        <f>empleos!Q67*1000000/'otras variables'!Q44</f>
        <v>122.60363554341242</v>
      </c>
      <c r="R66" s="4">
        <f>empleos!R67*1000000/'otras variables'!R44</f>
        <v>102.8419889567467</v>
      </c>
      <c r="S66" s="4">
        <f>empleos!S67*1000000/'otras variables'!S44</f>
        <v>88.651014796626853</v>
      </c>
      <c r="T66" s="4">
        <f>empleos!T67*1000000/'otras variables'!T44</f>
        <v>70.892159364097324</v>
      </c>
      <c r="U66" s="4">
        <f>empleos!U67*1000000/'otras variables'!U44</f>
        <v>57.000240215298049</v>
      </c>
      <c r="V66" s="4">
        <f>empleos!V67*1000000/'otras variables'!V44</f>
        <v>58.899818077354354</v>
      </c>
      <c r="W66" s="4">
        <f>empleos!W67*1000000/'otras variables'!W44</f>
        <v>39.232827957757351</v>
      </c>
    </row>
    <row r="67" spans="2:26" x14ac:dyDescent="0.2">
      <c r="B67" t="s">
        <v>21</v>
      </c>
      <c r="C67" s="4">
        <f>empleos!C68*1000000/'otras variables'!C45</f>
        <v>51.100701424364814</v>
      </c>
      <c r="D67" s="4">
        <f>empleos!D68*1000000/'otras variables'!D45</f>
        <v>57.329705181991102</v>
      </c>
      <c r="E67" s="4">
        <f>empleos!E68*1000000/'otras variables'!E45</f>
        <v>59.524326452393566</v>
      </c>
      <c r="F67" s="4">
        <f>empleos!F68*1000000/'otras variables'!F45</f>
        <v>60.850416038491034</v>
      </c>
      <c r="G67" s="4">
        <f>empleos!G68*1000000/'otras variables'!G45</f>
        <v>53.05927185796515</v>
      </c>
      <c r="H67" s="4">
        <f>empleos!H68*1000000/'otras variables'!H45</f>
        <v>57.845695517361001</v>
      </c>
      <c r="I67" s="4">
        <f>empleos!I68*1000000/'otras variables'!I45</f>
        <v>61.249798816048049</v>
      </c>
      <c r="J67" s="4">
        <f>empleos!J68*1000000/'otras variables'!J45</f>
        <v>69.224190845668033</v>
      </c>
      <c r="K67" s="4">
        <f>empleos!K68*1000000/'otras variables'!K45</f>
        <v>75.57834173464731</v>
      </c>
      <c r="L67" s="4">
        <f>empleos!L68*1000000/'otras variables'!L45</f>
        <v>63.254157081991792</v>
      </c>
      <c r="M67" s="4">
        <f>empleos!M68*1000000/'otras variables'!M45</f>
        <v>71.686430238729741</v>
      </c>
      <c r="N67" s="4">
        <f>empleos!N68*1000000/'otras variables'!N45</f>
        <v>90.297210340109217</v>
      </c>
      <c r="O67" s="4">
        <f>empleos!O68*1000000/'otras variables'!O45</f>
        <v>106.33124876895805</v>
      </c>
      <c r="P67" s="4">
        <f>empleos!P68*1000000/'otras variables'!P45</f>
        <v>144.86838760868787</v>
      </c>
      <c r="Q67" s="4">
        <f>empleos!Q68*1000000/'otras variables'!Q45</f>
        <v>151.21373813994708</v>
      </c>
      <c r="R67" s="4">
        <f>empleos!R68*1000000/'otras variables'!R45</f>
        <v>125.52439056976266</v>
      </c>
      <c r="S67" s="4">
        <f>empleos!S68*1000000/'otras variables'!S45</f>
        <v>117.36515686726882</v>
      </c>
      <c r="T67" s="4">
        <f>empleos!T68*1000000/'otras variables'!T45</f>
        <v>104.1925355115208</v>
      </c>
      <c r="U67" s="4">
        <f>empleos!U68*1000000/'otras variables'!U45</f>
        <v>102.30950403605672</v>
      </c>
      <c r="V67" s="4">
        <f>empleos!V68*1000000/'otras variables'!V45</f>
        <v>109.25363260824739</v>
      </c>
      <c r="W67" s="4">
        <f>empleos!W68*1000000/'otras variables'!W45</f>
        <v>97.494235892982303</v>
      </c>
    </row>
    <row r="68" spans="2:26" x14ac:dyDescent="0.2">
      <c r="B68" t="s">
        <v>24</v>
      </c>
      <c r="C68" s="4">
        <f>empleos!C69*1000000/'otras variables'!C46</f>
        <v>32.192724792226414</v>
      </c>
      <c r="D68" s="4">
        <f>empleos!D69*1000000/'otras variables'!D46</f>
        <v>28.562355823108291</v>
      </c>
      <c r="E68" s="4">
        <f>empleos!E69*1000000/'otras variables'!E46</f>
        <v>27.710019535563774</v>
      </c>
      <c r="F68" s="4">
        <f>empleos!F69*1000000/'otras variables'!F46</f>
        <v>26.000015757585306</v>
      </c>
      <c r="G68" s="4">
        <f>empleos!G69*1000000/'otras variables'!G46</f>
        <v>24.716265001614282</v>
      </c>
      <c r="H68" s="4">
        <f>empleos!H69*1000000/'otras variables'!H46</f>
        <v>21.709966821181741</v>
      </c>
      <c r="I68" s="4">
        <f>empleos!I69*1000000/'otras variables'!I46</f>
        <v>24.811976303103101</v>
      </c>
      <c r="J68" s="4">
        <f>empleos!J69*1000000/'otras variables'!J46</f>
        <v>27.296556252096625</v>
      </c>
      <c r="K68" s="4">
        <f>empleos!K69*1000000/'otras variables'!K46</f>
        <v>25.944720915441948</v>
      </c>
      <c r="L68" s="4">
        <f>empleos!L69*1000000/'otras variables'!L46</f>
        <v>36.639659320299756</v>
      </c>
      <c r="M68" s="4">
        <f>empleos!M69*1000000/'otras variables'!M46</f>
        <v>45.144287298244365</v>
      </c>
      <c r="N68" s="4">
        <f>empleos!N69*1000000/'otras variables'!N46</f>
        <v>70.064738457854702</v>
      </c>
      <c r="O68" s="4">
        <f>empleos!O69*1000000/'otras variables'!O46</f>
        <v>122.0795022411762</v>
      </c>
      <c r="P68" s="4">
        <f>empleos!P69*1000000/'otras variables'!P46</f>
        <v>173.9072544460137</v>
      </c>
      <c r="Q68" s="4">
        <f>empleos!Q69*1000000/'otras variables'!Q46</f>
        <v>192.2528902699585</v>
      </c>
      <c r="R68" s="4">
        <f>empleos!R69*1000000/'otras variables'!R46</f>
        <v>70.19753449902133</v>
      </c>
      <c r="S68" s="4">
        <f>empleos!S69*1000000/'otras variables'!S46</f>
        <v>80.554487943109422</v>
      </c>
      <c r="T68" s="4">
        <f>empleos!T69*1000000/'otras variables'!T46</f>
        <v>85.698370302658077</v>
      </c>
      <c r="U68" s="4">
        <f>empleos!U69*1000000/'otras variables'!U46</f>
        <v>86.573703643332578</v>
      </c>
      <c r="V68" s="4">
        <f>empleos!V69*1000000/'otras variables'!V46</f>
        <v>88.359446227252462</v>
      </c>
      <c r="W68" s="4">
        <f>empleos!W69*1000000/'otras variables'!W46</f>
        <v>76.757600160396919</v>
      </c>
    </row>
    <row r="69" spans="2:26" x14ac:dyDescent="0.2">
      <c r="B69" t="s">
        <v>20</v>
      </c>
      <c r="C69" s="4">
        <f>empleos!C70*1000000/'otras variables'!C47</f>
        <v>104.82623671971119</v>
      </c>
      <c r="D69" s="4">
        <f>empleos!D70*1000000/'otras variables'!D47</f>
        <v>86.290118163530565</v>
      </c>
      <c r="E69" s="4">
        <f>empleos!E70*1000000/'otras variables'!E47</f>
        <v>84.265520655585746</v>
      </c>
      <c r="F69" s="4">
        <f>empleos!F70*1000000/'otras variables'!F47</f>
        <v>83.01482160460732</v>
      </c>
      <c r="G69" s="4">
        <f>empleos!G70*1000000/'otras variables'!G47</f>
        <v>80.378428482010619</v>
      </c>
      <c r="H69" s="4">
        <f>empleos!H70*1000000/'otras variables'!H47</f>
        <v>65.714978971206733</v>
      </c>
      <c r="I69" s="4">
        <f>empleos!I70*1000000/'otras variables'!I47</f>
        <v>61.474660809405293</v>
      </c>
      <c r="J69" s="4">
        <f>empleos!J70*1000000/'otras variables'!J47</f>
        <v>52.816087780337888</v>
      </c>
      <c r="K69" s="4">
        <f>empleos!K70*1000000/'otras variables'!K47</f>
        <v>49.969615250081802</v>
      </c>
      <c r="L69" s="4">
        <f>empleos!L70*1000000/'otras variables'!L47</f>
        <v>58.676325529910656</v>
      </c>
      <c r="M69" s="4">
        <f>empleos!M70*1000000/'otras variables'!M47</f>
        <v>98.912900126231705</v>
      </c>
      <c r="N69" s="4">
        <f>empleos!N70*1000000/'otras variables'!N47</f>
        <v>129.27321972865084</v>
      </c>
      <c r="O69" s="4">
        <f>empleos!O70*1000000/'otras variables'!O47</f>
        <v>170.6574656435493</v>
      </c>
      <c r="P69" s="4">
        <f>empleos!P70*1000000/'otras variables'!P47</f>
        <v>193.95571913349895</v>
      </c>
      <c r="Q69" s="4">
        <f>empleos!Q70*1000000/'otras variables'!Q47</f>
        <v>207.5562976950327</v>
      </c>
      <c r="R69" s="4">
        <f>empleos!R70*1000000/'otras variables'!R47</f>
        <v>176.43127923606818</v>
      </c>
      <c r="S69" s="4">
        <f>empleos!S70*1000000/'otras variables'!S47</f>
        <v>163.89681056806634</v>
      </c>
      <c r="T69" s="4">
        <f>empleos!T70*1000000/'otras variables'!T47</f>
        <v>149.24584210411763</v>
      </c>
      <c r="U69" s="4">
        <f>empleos!U70*1000000/'otras variables'!U47</f>
        <v>123.54182045049525</v>
      </c>
      <c r="V69" s="4">
        <f>empleos!V70*1000000/'otras variables'!V47</f>
        <v>120.75559373538323</v>
      </c>
      <c r="W69" s="4">
        <f>empleos!W70*1000000/'otras variables'!W47</f>
        <v>98.306556139849391</v>
      </c>
    </row>
    <row r="70" spans="2:26" x14ac:dyDescent="0.2">
      <c r="B70" t="s">
        <v>11</v>
      </c>
      <c r="C70" s="4">
        <f>empleos!C71*1000000/'otras variables'!C48</f>
        <v>26.497285920856392</v>
      </c>
      <c r="D70" s="4">
        <f>empleos!D71*1000000/'otras variables'!D48</f>
        <v>33.284023668639051</v>
      </c>
      <c r="E70" s="4">
        <f>empleos!E71*1000000/'otras variables'!E48</f>
        <v>21.305758946643277</v>
      </c>
      <c r="F70" s="4">
        <f>empleos!F71*1000000/'otras variables'!F48</f>
        <v>17.397960958975609</v>
      </c>
      <c r="G70" s="4">
        <f>empleos!G71*1000000/'otras variables'!G48</f>
        <v>13.626159501010038</v>
      </c>
      <c r="H70" s="4">
        <f>empleos!H71*1000000/'otras variables'!H48</f>
        <v>16.606661263966203</v>
      </c>
      <c r="I70" s="4">
        <f>empleos!I71*1000000/'otras variables'!I48</f>
        <v>19.583715487781394</v>
      </c>
      <c r="J70" s="4">
        <f>empleos!J71*1000000/'otras variables'!J48</f>
        <v>42.075554750006475</v>
      </c>
      <c r="K70" s="4">
        <f>empleos!K71*1000000/'otras variables'!K48</f>
        <v>37.795156550688027</v>
      </c>
      <c r="L70" s="4">
        <f>empleos!L71*1000000/'otras variables'!L48</f>
        <v>31.084668419841964</v>
      </c>
      <c r="M70" s="4">
        <f>empleos!M71*1000000/'otras variables'!M48</f>
        <v>27.914334010514398</v>
      </c>
      <c r="N70" s="4">
        <f>empleos!N71*1000000/'otras variables'!N48</f>
        <v>65.024539022464424</v>
      </c>
      <c r="O70" s="4">
        <f>empleos!O71*1000000/'otras variables'!O48</f>
        <v>61.802978285523579</v>
      </c>
      <c r="P70" s="4">
        <f>empleos!P71*1000000/'otras variables'!P48</f>
        <v>65.211923223829061</v>
      </c>
      <c r="Q70" s="4">
        <f>empleos!Q71*1000000/'otras variables'!Q48</f>
        <v>59.56075510498367</v>
      </c>
      <c r="R70" s="4">
        <f>empleos!R71*1000000/'otras variables'!R48</f>
        <v>34.694514797210559</v>
      </c>
      <c r="S70" s="4">
        <f>empleos!S71*1000000/'otras variables'!S48</f>
        <v>18.999727670570056</v>
      </c>
      <c r="T70" s="4">
        <f>empleos!T71*1000000/'otras variables'!T48</f>
        <v>9.5123041654379943</v>
      </c>
      <c r="U70" s="4">
        <f>empleos!U71*1000000/'otras variables'!U48</f>
        <v>9.5034449988120695</v>
      </c>
      <c r="V70" s="4">
        <f>empleos!V71*1000000/'otras variables'!V48</f>
        <v>18.939513507029716</v>
      </c>
      <c r="W70" s="4">
        <f>empleos!W71*1000000/'otras variables'!W48</f>
        <v>6.251680139037366</v>
      </c>
    </row>
    <row r="71" spans="2:26" x14ac:dyDescent="0.2">
      <c r="B71" t="s">
        <v>22</v>
      </c>
      <c r="C71" s="4">
        <f>empleos!C72*1000000/'otras variables'!C49</f>
        <v>68.191817515784223</v>
      </c>
      <c r="D71" s="4">
        <f>empleos!D72*1000000/'otras variables'!D49</f>
        <v>88.04056909423862</v>
      </c>
      <c r="E71" s="4">
        <f>empleos!E72*1000000/'otras variables'!E49</f>
        <v>73.959231822438682</v>
      </c>
      <c r="F71" s="4">
        <f>empleos!F72*1000000/'otras variables'!F49</f>
        <v>62.627421640234537</v>
      </c>
      <c r="G71" s="4">
        <f>empleos!G72*1000000/'otras variables'!G49</f>
        <v>69.112698599961618</v>
      </c>
      <c r="H71" s="4">
        <f>empleos!H72*1000000/'otras variables'!H49</f>
        <v>68.194667645828432</v>
      </c>
      <c r="I71" s="4">
        <f>empleos!I72*1000000/'otras variables'!I49</f>
        <v>85.918016321510621</v>
      </c>
      <c r="J71" s="4">
        <f>empleos!J72*1000000/'otras variables'!J49</f>
        <v>105.01472969761285</v>
      </c>
      <c r="K71" s="4">
        <f>empleos!K72*1000000/'otras variables'!K49</f>
        <v>126.84902838217187</v>
      </c>
      <c r="L71" s="4">
        <f>empleos!L72*1000000/'otras variables'!L49</f>
        <v>116.00347421572525</v>
      </c>
      <c r="M71" s="4">
        <f>empleos!M72*1000000/'otras variables'!M49</f>
        <v>110.53061345859875</v>
      </c>
      <c r="N71" s="4">
        <f>empleos!N72*1000000/'otras variables'!N49</f>
        <v>151.05946818468729</v>
      </c>
      <c r="O71" s="4">
        <f>empleos!O72*1000000/'otras variables'!O49</f>
        <v>189.69575763861729</v>
      </c>
      <c r="P71" s="4">
        <f>empleos!P72*1000000/'otras variables'!P49</f>
        <v>205.32616060612281</v>
      </c>
      <c r="Q71" s="4">
        <f>empleos!Q72*1000000/'otras variables'!Q49</f>
        <v>207.19926535172723</v>
      </c>
      <c r="R71" s="4">
        <f>empleos!R72*1000000/'otras variables'!R49</f>
        <v>87.538089609690545</v>
      </c>
      <c r="S71" s="4">
        <f>empleos!S72*1000000/'otras variables'!S49</f>
        <v>88.911863947509332</v>
      </c>
      <c r="T71" s="4">
        <f>empleos!T72*1000000/'otras variables'!T49</f>
        <v>84.184810753152533</v>
      </c>
      <c r="U71" s="4">
        <f>empleos!U72*1000000/'otras variables'!U49</f>
        <v>83.606936192596535</v>
      </c>
      <c r="V71" s="4">
        <f>empleos!V72*1000000/'otras variables'!V49</f>
        <v>92.730100050581868</v>
      </c>
      <c r="W71" s="4">
        <f>empleos!W72*1000000/'otras variables'!W49</f>
        <v>77.708635327611105</v>
      </c>
    </row>
    <row r="72" spans="2:26" x14ac:dyDescent="0.2">
      <c r="B72" t="s">
        <v>12</v>
      </c>
      <c r="C72" s="4">
        <f>empleos!C73*1000000/'otras variables'!C50</f>
        <v>47.174396596581715</v>
      </c>
      <c r="D72" s="4">
        <f>empleos!D73*1000000/'otras variables'!D50</f>
        <v>35.689167338416105</v>
      </c>
      <c r="E72" s="4">
        <f>empleos!E73*1000000/'otras variables'!E50</f>
        <v>26.56192414578512</v>
      </c>
      <c r="F72" s="4">
        <f>empleos!F73*1000000/'otras variables'!F50</f>
        <v>38.348568604168918</v>
      </c>
      <c r="G72" s="4">
        <f>empleos!G73*1000000/'otras variables'!G50</f>
        <v>38.292820947024012</v>
      </c>
      <c r="H72" s="4">
        <f>empleos!H73*1000000/'otras variables'!H50</f>
        <v>29.178585177466978</v>
      </c>
      <c r="I72" s="4">
        <f>empleos!I73*1000000/'otras variables'!I50</f>
        <v>24.370994017858315</v>
      </c>
      <c r="J72" s="4">
        <f>empleos!J73*1000000/'otras variables'!J50</f>
        <v>19.142240856078363</v>
      </c>
      <c r="K72" s="4">
        <f>empleos!K73*1000000/'otras variables'!K50</f>
        <v>16.22539766131754</v>
      </c>
      <c r="L72" s="4">
        <f>empleos!L73*1000000/'otras variables'!L50</f>
        <v>20.256194827764798</v>
      </c>
      <c r="M72" s="4">
        <f>empleos!M73*1000000/'otras variables'!M50</f>
        <v>58.301302047110205</v>
      </c>
      <c r="N72" s="4">
        <f>empleos!N73*1000000/'otras variables'!N50</f>
        <v>91.549689051481138</v>
      </c>
      <c r="O72" s="4">
        <f>empleos!O73*1000000/'otras variables'!O50</f>
        <v>102.59482839989002</v>
      </c>
      <c r="P72" s="4">
        <f>empleos!P73*1000000/'otras variables'!P50</f>
        <v>102.20460815026998</v>
      </c>
      <c r="Q72" s="4">
        <f>empleos!Q73*1000000/'otras variables'!Q50</f>
        <v>111.01035411389297</v>
      </c>
      <c r="R72" s="4">
        <f>empleos!R73*1000000/'otras variables'!R50</f>
        <v>84.046779341118921</v>
      </c>
      <c r="S72" s="4">
        <f>empleos!S73*1000000/'otras variables'!S50</f>
        <v>69.877882691020105</v>
      </c>
      <c r="T72" s="4">
        <f>empleos!T73*1000000/'otras variables'!T50</f>
        <v>63.805797030113602</v>
      </c>
      <c r="U72" s="4">
        <f>empleos!U73*1000000/'otras variables'!U50</f>
        <v>70.93849814104756</v>
      </c>
      <c r="V72" s="4">
        <f>empleos!V73*1000000/'otras variables'!V50</f>
        <v>76.094676271505804</v>
      </c>
      <c r="W72" s="4">
        <f>empleos!W73*1000000/'otras variables'!W50</f>
        <v>56.74387436365798</v>
      </c>
    </row>
    <row r="73" spans="2:26" x14ac:dyDescent="0.2">
      <c r="B73" t="s">
        <v>23</v>
      </c>
      <c r="C73" s="4">
        <f>empleos!C74*1000000/'otras variables'!C51</f>
        <v>58.104547400636704</v>
      </c>
      <c r="D73" s="4">
        <f>empleos!D74*1000000/'otras variables'!D51</f>
        <v>60.162511023590319</v>
      </c>
      <c r="E73" s="4">
        <f>empleos!E74*1000000/'otras variables'!E51</f>
        <v>54.518122874590709</v>
      </c>
      <c r="F73" s="4">
        <f>empleos!F74*1000000/'otras variables'!F51</f>
        <v>50.406742007442631</v>
      </c>
      <c r="G73" s="4">
        <f>empleos!G74*1000000/'otras variables'!G51</f>
        <v>47.497371618552954</v>
      </c>
      <c r="H73" s="4">
        <f>empleos!H74*1000000/'otras variables'!H51</f>
        <v>48.672020315974208</v>
      </c>
      <c r="I73" s="4">
        <f>empleos!I74*1000000/'otras variables'!I51</f>
        <v>52.59587572940876</v>
      </c>
      <c r="J73" s="4">
        <f>empleos!J74*1000000/'otras variables'!J51</f>
        <v>59.128134351550585</v>
      </c>
      <c r="K73" s="4">
        <f>empleos!K74*1000000/'otras variables'!K51</f>
        <v>67.008650592922237</v>
      </c>
      <c r="L73" s="4">
        <f>empleos!L74*1000000/'otras variables'!L51</f>
        <v>65.802925646149419</v>
      </c>
      <c r="M73" s="4">
        <f>empleos!M74*1000000/'otras variables'!M51</f>
        <v>79.015170955499755</v>
      </c>
      <c r="N73" s="4">
        <f>empleos!N74*1000000/'otras variables'!N51</f>
        <v>115.26773083383732</v>
      </c>
      <c r="O73" s="4">
        <f>empleos!O74*1000000/'otras variables'!O51</f>
        <v>135.11533560969977</v>
      </c>
      <c r="P73" s="4">
        <f>empleos!P74*1000000/'otras variables'!P51</f>
        <v>163.02568864086572</v>
      </c>
      <c r="Q73" s="4">
        <f>empleos!Q74*1000000/'otras variables'!Q51</f>
        <v>164.30671482296128</v>
      </c>
      <c r="R73" s="4">
        <f>empleos!R74*1000000/'otras variables'!R51</f>
        <v>88.301389735146415</v>
      </c>
      <c r="S73" s="4">
        <f>empleos!S74*1000000/'otras variables'!S51</f>
        <v>90.716121209758981</v>
      </c>
      <c r="T73" s="4">
        <f>empleos!T74*1000000/'otras variables'!T51</f>
        <v>88.403166195387854</v>
      </c>
      <c r="U73" s="4">
        <f>empleos!U74*1000000/'otras variables'!U51</f>
        <v>90.480528942469931</v>
      </c>
      <c r="V73" s="4">
        <f>empleos!V74*1000000/'otras variables'!V51</f>
        <v>91.729914350127061</v>
      </c>
      <c r="W73" s="4">
        <f>empleos!W74*1000000/'otras variables'!W51</f>
        <v>77.348505907960103</v>
      </c>
    </row>
    <row r="76" spans="2:26" x14ac:dyDescent="0.2">
      <c r="B76" t="s">
        <v>76</v>
      </c>
    </row>
    <row r="77" spans="2:26" x14ac:dyDescent="0.2">
      <c r="B77" t="s">
        <v>75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</row>
    <row r="78" spans="2:26" x14ac:dyDescent="0.2"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</row>
    <row r="79" spans="2:26" x14ac:dyDescent="0.2">
      <c r="C79" s="3">
        <v>2000</v>
      </c>
      <c r="D79" s="3">
        <f>C79+1</f>
        <v>2001</v>
      </c>
      <c r="E79" s="3">
        <f t="shared" ref="E79" si="23">D79+1</f>
        <v>2002</v>
      </c>
      <c r="F79" s="3">
        <f t="shared" ref="F79" si="24">E79+1</f>
        <v>2003</v>
      </c>
      <c r="G79" s="3">
        <f t="shared" ref="G79" si="25">F79+1</f>
        <v>2004</v>
      </c>
      <c r="H79" s="3">
        <f t="shared" ref="H79" si="26">G79+1</f>
        <v>2005</v>
      </c>
      <c r="I79" s="3">
        <f t="shared" ref="I79" si="27">H79+1</f>
        <v>2006</v>
      </c>
      <c r="J79" s="3">
        <f t="shared" ref="J79" si="28">I79+1</f>
        <v>2007</v>
      </c>
      <c r="K79" s="3">
        <f t="shared" ref="K79" si="29">J79+1</f>
        <v>2008</v>
      </c>
      <c r="L79" s="3">
        <f t="shared" ref="L79" si="30">K79+1</f>
        <v>2009</v>
      </c>
      <c r="M79" s="3">
        <f t="shared" ref="M79" si="31">L79+1</f>
        <v>2010</v>
      </c>
      <c r="N79" s="3">
        <f t="shared" ref="N79" si="32">M79+1</f>
        <v>2011</v>
      </c>
      <c r="O79" s="3">
        <f t="shared" ref="O79" si="33">N79+1</f>
        <v>2012</v>
      </c>
      <c r="P79" s="3">
        <f t="shared" ref="P79" si="34">O79+1</f>
        <v>2013</v>
      </c>
      <c r="Q79" s="3">
        <f t="shared" ref="Q79" si="35">P79+1</f>
        <v>2014</v>
      </c>
      <c r="R79" s="3">
        <f t="shared" ref="R79" si="36">Q79+1</f>
        <v>2015</v>
      </c>
      <c r="S79" s="3">
        <f t="shared" ref="S79" si="37">R79+1</f>
        <v>2016</v>
      </c>
      <c r="T79" s="3">
        <f t="shared" ref="T79" si="38">S79+1</f>
        <v>2017</v>
      </c>
      <c r="U79" s="3">
        <f t="shared" ref="U79" si="39">T79+1</f>
        <v>2018</v>
      </c>
      <c r="V79" s="3">
        <f t="shared" ref="V79:W79" si="40">U79+1</f>
        <v>2019</v>
      </c>
      <c r="W79" s="3">
        <f t="shared" si="40"/>
        <v>2020</v>
      </c>
      <c r="X79" s="3"/>
      <c r="Y79" s="3"/>
      <c r="Z79" s="3"/>
    </row>
    <row r="80" spans="2:26" x14ac:dyDescent="0.2">
      <c r="B80" t="s">
        <v>0</v>
      </c>
      <c r="C80" s="4">
        <v>6976.8190000000004</v>
      </c>
      <c r="D80" s="4">
        <v>7217.4610000000002</v>
      </c>
      <c r="E80" s="4">
        <v>7611.5420000000004</v>
      </c>
      <c r="F80" s="4">
        <v>7459.8909999999996</v>
      </c>
      <c r="G80" s="4">
        <v>7427.2439999999997</v>
      </c>
      <c r="H80" s="4">
        <v>7354.0789999999997</v>
      </c>
      <c r="I80" s="4">
        <v>7314.26</v>
      </c>
      <c r="J80" s="4">
        <v>7177.085</v>
      </c>
      <c r="K80" s="4">
        <v>8142.8639999999996</v>
      </c>
      <c r="L80" s="4">
        <v>10062.219999999999</v>
      </c>
      <c r="M80" s="4">
        <v>12561.973</v>
      </c>
      <c r="N80" s="4">
        <v>14793.066000000001</v>
      </c>
      <c r="O80" s="4">
        <v>21064.362000000001</v>
      </c>
      <c r="P80" s="4">
        <v>24440.873</v>
      </c>
      <c r="Q80" s="4">
        <v>29372.775000000001</v>
      </c>
      <c r="R80" s="4">
        <v>31642.879000000001</v>
      </c>
      <c r="S80" s="4">
        <v>33324.750999999997</v>
      </c>
      <c r="T80" s="4">
        <v>34259.904000000002</v>
      </c>
      <c r="U80" s="4">
        <v>35439.445</v>
      </c>
      <c r="V80" s="4">
        <v>35430.584000000003</v>
      </c>
      <c r="W80" s="4">
        <v>36095.686999999998</v>
      </c>
      <c r="X80" s="4"/>
      <c r="Y80" s="4"/>
    </row>
    <row r="81" spans="2:25" x14ac:dyDescent="0.2">
      <c r="B81" t="s">
        <v>1</v>
      </c>
      <c r="C81" s="4">
        <v>939.69</v>
      </c>
      <c r="D81" s="4">
        <v>938.22199999999998</v>
      </c>
      <c r="E81" s="4">
        <v>1023.455</v>
      </c>
      <c r="F81" s="4">
        <v>1109.8620000000001</v>
      </c>
      <c r="G81" s="4">
        <v>1133.5160000000001</v>
      </c>
      <c r="H81" s="4">
        <v>1152.732</v>
      </c>
      <c r="I81" s="4">
        <v>1163.442</v>
      </c>
      <c r="J81" s="4">
        <v>1164.771</v>
      </c>
      <c r="K81" s="4">
        <v>1516.65</v>
      </c>
      <c r="L81" s="4">
        <v>1890.0329999999999</v>
      </c>
      <c r="M81" s="4">
        <v>2901.192</v>
      </c>
      <c r="N81" s="4">
        <v>3402.9279999999999</v>
      </c>
      <c r="O81" s="4">
        <v>4606.8019999999997</v>
      </c>
      <c r="P81" s="4">
        <v>5368.7240000000002</v>
      </c>
      <c r="Q81" s="4">
        <v>6009.6049999999996</v>
      </c>
      <c r="R81" s="4">
        <v>6930.0169999999998</v>
      </c>
      <c r="S81" s="4">
        <v>7486.4769999999999</v>
      </c>
      <c r="T81" s="4">
        <v>7958.7929999999997</v>
      </c>
      <c r="U81" s="4">
        <v>8250.8320000000003</v>
      </c>
      <c r="V81" s="4">
        <v>8314.7469999999994</v>
      </c>
      <c r="W81" s="4">
        <v>8741.5679999999993</v>
      </c>
      <c r="X81" s="4"/>
      <c r="Y81" s="4"/>
    </row>
    <row r="82" spans="2:25" x14ac:dyDescent="0.2">
      <c r="B82" t="s">
        <v>2</v>
      </c>
      <c r="C82" s="4">
        <v>604.59799999999996</v>
      </c>
      <c r="D82" s="4">
        <v>652.81600000000003</v>
      </c>
      <c r="E82" s="4">
        <v>839.01599999999996</v>
      </c>
      <c r="F82" s="4">
        <v>880.029</v>
      </c>
      <c r="G82" s="4">
        <v>802.33</v>
      </c>
      <c r="H82" s="4">
        <v>802.65</v>
      </c>
      <c r="I82" s="4">
        <v>729.27300000000002</v>
      </c>
      <c r="J82" s="4">
        <v>743.92899999999997</v>
      </c>
      <c r="K82" s="4">
        <v>770.20399999999995</v>
      </c>
      <c r="L82" s="4">
        <v>1080.4590000000001</v>
      </c>
      <c r="M82" s="4">
        <v>1700.682</v>
      </c>
      <c r="N82" s="4">
        <v>2154.7139999999999</v>
      </c>
      <c r="O82" s="4">
        <v>2675.1779999999999</v>
      </c>
      <c r="P82" s="4">
        <v>3051.924</v>
      </c>
      <c r="Q82" s="4">
        <v>3479.0070000000001</v>
      </c>
      <c r="R82" s="4">
        <v>3876.3420000000001</v>
      </c>
      <c r="S82" s="4">
        <v>4094.18</v>
      </c>
      <c r="T82" s="4">
        <v>4244.384</v>
      </c>
      <c r="U82" s="4">
        <v>4350.5020000000004</v>
      </c>
      <c r="V82" s="4">
        <v>4356.9459999999999</v>
      </c>
      <c r="W82" s="4">
        <v>4446.7969999999996</v>
      </c>
      <c r="X82" s="4"/>
      <c r="Y82" s="4"/>
    </row>
    <row r="83" spans="2:25" x14ac:dyDescent="0.2">
      <c r="B83" t="s">
        <v>3</v>
      </c>
      <c r="C83" s="4">
        <v>509.21300000000002</v>
      </c>
      <c r="D83" s="4">
        <v>516.197</v>
      </c>
      <c r="E83" s="4">
        <v>885.82600000000002</v>
      </c>
      <c r="F83" s="4">
        <v>857.97699999999998</v>
      </c>
      <c r="G83" s="4">
        <v>950.27099999999996</v>
      </c>
      <c r="H83" s="4">
        <v>1588.942</v>
      </c>
      <c r="I83" s="4">
        <v>1635.32</v>
      </c>
      <c r="J83" s="4">
        <v>1798.31</v>
      </c>
      <c r="K83" s="4">
        <v>2696.4789999999998</v>
      </c>
      <c r="L83" s="4">
        <v>3571.3380000000002</v>
      </c>
      <c r="M83" s="4">
        <v>4458.3119999999999</v>
      </c>
      <c r="N83" s="4">
        <v>4774.0609999999997</v>
      </c>
      <c r="O83" s="4">
        <v>6130.268</v>
      </c>
      <c r="P83" s="4">
        <v>6883.848</v>
      </c>
      <c r="Q83" s="4">
        <v>7798.4</v>
      </c>
      <c r="R83" s="4">
        <v>8330.152</v>
      </c>
      <c r="S83" s="4">
        <v>8571.9279999999999</v>
      </c>
      <c r="T83" s="4">
        <v>8816.348</v>
      </c>
      <c r="U83" s="4">
        <v>8720.56</v>
      </c>
      <c r="V83" s="4">
        <v>8863.0959999999995</v>
      </c>
      <c r="W83" s="4">
        <v>9119.8359999999993</v>
      </c>
      <c r="X83" s="4"/>
      <c r="Y83" s="4"/>
    </row>
    <row r="84" spans="2:25" x14ac:dyDescent="0.2">
      <c r="B84" t="s">
        <v>4</v>
      </c>
      <c r="C84" s="4">
        <v>905.40499999999997</v>
      </c>
      <c r="D84" s="4">
        <v>1001.186</v>
      </c>
      <c r="E84" s="4">
        <v>851.06299999999999</v>
      </c>
      <c r="F84" s="4">
        <v>1133.3209999999999</v>
      </c>
      <c r="G84" s="4">
        <v>1177.778</v>
      </c>
      <c r="H84" s="4">
        <v>1430.241</v>
      </c>
      <c r="I84" s="4">
        <v>1562.616</v>
      </c>
      <c r="J84" s="4">
        <v>1561.598</v>
      </c>
      <c r="K84" s="4">
        <v>1884.953</v>
      </c>
      <c r="L84" s="4">
        <v>2352.0680000000002</v>
      </c>
      <c r="M84" s="4">
        <v>3298.27</v>
      </c>
      <c r="N84" s="4">
        <v>3717.6790000000001</v>
      </c>
      <c r="O84" s="4">
        <v>4686.7110000000002</v>
      </c>
      <c r="P84" s="4">
        <v>5281.2489999999998</v>
      </c>
      <c r="Q84" s="4">
        <v>6034.2020000000002</v>
      </c>
      <c r="R84" s="4">
        <v>6663.2160000000003</v>
      </c>
      <c r="S84" s="4">
        <v>6934.7430000000004</v>
      </c>
      <c r="T84" s="4">
        <v>7042.3649999999998</v>
      </c>
      <c r="U84" s="4">
        <v>6807.7389999999996</v>
      </c>
      <c r="V84" s="4">
        <v>6612.9120000000003</v>
      </c>
      <c r="W84" s="4">
        <v>6412.0330000000004</v>
      </c>
      <c r="X84" s="4"/>
      <c r="Y84" s="4"/>
    </row>
    <row r="85" spans="2:25" x14ac:dyDescent="0.2">
      <c r="B85" t="s">
        <v>5</v>
      </c>
      <c r="C85" s="4">
        <v>248.215</v>
      </c>
      <c r="D85" s="4">
        <v>289.36399999999998</v>
      </c>
      <c r="E85" s="4">
        <v>326.56700000000001</v>
      </c>
      <c r="F85" s="4">
        <v>372.46600000000001</v>
      </c>
      <c r="G85" s="4">
        <v>377.30399999999997</v>
      </c>
      <c r="H85" s="4">
        <v>411.35300000000001</v>
      </c>
      <c r="I85" s="4">
        <v>398.387</v>
      </c>
      <c r="J85" s="4">
        <v>433.85399999999998</v>
      </c>
      <c r="K85" s="4">
        <v>511.39299999999997</v>
      </c>
      <c r="L85" s="4">
        <v>661.995</v>
      </c>
      <c r="M85" s="4">
        <v>992.34199999999998</v>
      </c>
      <c r="N85" s="4">
        <v>1293.453</v>
      </c>
      <c r="O85" s="4">
        <v>2032.335</v>
      </c>
      <c r="P85" s="4">
        <v>2177.837</v>
      </c>
      <c r="Q85" s="4">
        <v>2427.741</v>
      </c>
      <c r="R85" s="4">
        <v>2677.3870000000002</v>
      </c>
      <c r="S85" s="4">
        <v>2889.56</v>
      </c>
      <c r="T85" s="4">
        <v>3033.4070000000002</v>
      </c>
      <c r="U85" s="4">
        <v>3171.2170000000001</v>
      </c>
      <c r="V85" s="4">
        <v>3187.7640000000001</v>
      </c>
      <c r="W85" s="4">
        <v>3344.1860000000001</v>
      </c>
      <c r="X85" s="4"/>
      <c r="Y85" s="4"/>
    </row>
    <row r="86" spans="2:25" x14ac:dyDescent="0.2">
      <c r="B86" t="s">
        <v>6</v>
      </c>
      <c r="C86" s="4">
        <v>602.82100000000003</v>
      </c>
      <c r="D86" s="4">
        <v>604.62699999999995</v>
      </c>
      <c r="E86" s="4">
        <v>1049.0309999999999</v>
      </c>
      <c r="F86" s="4">
        <v>806.90200000000004</v>
      </c>
      <c r="G86" s="4">
        <v>1057.182</v>
      </c>
      <c r="H86" s="4">
        <v>1350.55</v>
      </c>
      <c r="I86" s="4">
        <v>1542.9870000000001</v>
      </c>
      <c r="J86" s="4">
        <v>1829.308</v>
      </c>
      <c r="K86" s="4">
        <v>2583.5250000000001</v>
      </c>
      <c r="L86" s="4">
        <v>4288.2520000000004</v>
      </c>
      <c r="M86" s="4">
        <v>6109.9840000000004</v>
      </c>
      <c r="N86" s="4">
        <v>6885.8370000000004</v>
      </c>
      <c r="O86" s="4">
        <v>10189.678</v>
      </c>
      <c r="P86" s="4">
        <v>11343.204</v>
      </c>
      <c r="Q86" s="4">
        <v>12858.392</v>
      </c>
      <c r="R86" s="4">
        <v>13425.984</v>
      </c>
      <c r="S86" s="4">
        <v>14054.522999999999</v>
      </c>
      <c r="T86" s="4">
        <v>14429.53</v>
      </c>
      <c r="U86" s="4">
        <v>14713.754000000001</v>
      </c>
      <c r="V86" s="4">
        <v>14949.254999999999</v>
      </c>
      <c r="W86" s="4">
        <v>15327.556</v>
      </c>
      <c r="X86" s="4"/>
      <c r="Y86" s="4"/>
    </row>
    <row r="87" spans="2:25" x14ac:dyDescent="0.2">
      <c r="B87" t="s">
        <v>7</v>
      </c>
      <c r="C87" s="4">
        <v>1086.4280000000001</v>
      </c>
      <c r="D87" s="4">
        <v>1269.8009999999999</v>
      </c>
      <c r="E87" s="4">
        <v>1233.865</v>
      </c>
      <c r="F87" s="4">
        <v>1435.9069999999999</v>
      </c>
      <c r="G87" s="4">
        <v>1450.7840000000001</v>
      </c>
      <c r="H87" s="4">
        <v>1789.066</v>
      </c>
      <c r="I87" s="4">
        <v>1797.6990000000001</v>
      </c>
      <c r="J87" s="4">
        <v>1893.9860000000001</v>
      </c>
      <c r="K87" s="4">
        <v>2607.73</v>
      </c>
      <c r="L87" s="4">
        <v>3227.2440000000001</v>
      </c>
      <c r="M87" s="4">
        <v>4630.241</v>
      </c>
      <c r="N87" s="4">
        <v>5804.4319999999998</v>
      </c>
      <c r="O87" s="4">
        <v>7933.1530000000002</v>
      </c>
      <c r="P87" s="4">
        <v>8527.348</v>
      </c>
      <c r="Q87" s="4">
        <v>9359.0120000000006</v>
      </c>
      <c r="R87" s="4">
        <v>10557.183000000001</v>
      </c>
      <c r="S87" s="4">
        <v>11316.34</v>
      </c>
      <c r="T87" s="4">
        <v>11869.625</v>
      </c>
      <c r="U87" s="4">
        <v>12360.308999999999</v>
      </c>
      <c r="V87" s="4">
        <v>12473.02</v>
      </c>
      <c r="W87" s="4">
        <v>12932.13</v>
      </c>
      <c r="X87" s="4"/>
      <c r="Y87" s="4"/>
    </row>
    <row r="88" spans="2:25" x14ac:dyDescent="0.2">
      <c r="B88" t="s">
        <v>8</v>
      </c>
      <c r="C88" s="4">
        <v>10177.392</v>
      </c>
      <c r="D88" s="4">
        <v>10756.884</v>
      </c>
      <c r="E88" s="4">
        <v>11113.486000000001</v>
      </c>
      <c r="F88" s="4">
        <v>10917.807000000001</v>
      </c>
      <c r="G88" s="4">
        <v>12258.741</v>
      </c>
      <c r="H88" s="4">
        <v>14544.235000000001</v>
      </c>
      <c r="I88" s="4">
        <v>14873.380999999999</v>
      </c>
      <c r="J88" s="4">
        <v>15776.26</v>
      </c>
      <c r="K88" s="4">
        <v>20825.293000000001</v>
      </c>
      <c r="L88" s="4">
        <v>25660.741999999998</v>
      </c>
      <c r="M88" s="4">
        <v>35616.436999999998</v>
      </c>
      <c r="N88" s="4">
        <v>44095.190999999999</v>
      </c>
      <c r="O88" s="4">
        <v>52354.607000000004</v>
      </c>
      <c r="P88" s="4">
        <v>58179.427000000003</v>
      </c>
      <c r="Q88" s="4">
        <v>64466.186999999998</v>
      </c>
      <c r="R88" s="4">
        <v>72675.019</v>
      </c>
      <c r="S88" s="4">
        <v>75117.845000000001</v>
      </c>
      <c r="T88" s="4">
        <v>77739.645000000004</v>
      </c>
      <c r="U88" s="4">
        <v>78732.444000000003</v>
      </c>
      <c r="V88" s="4">
        <v>79054.308999999994</v>
      </c>
      <c r="W88" s="4">
        <v>79119.180999999997</v>
      </c>
      <c r="X88" s="4"/>
      <c r="Y88" s="4"/>
    </row>
    <row r="89" spans="2:25" x14ac:dyDescent="0.2">
      <c r="B89" t="s">
        <v>9</v>
      </c>
      <c r="C89" s="4">
        <v>613.19500000000005</v>
      </c>
      <c r="D89" s="4">
        <v>711.06700000000001</v>
      </c>
      <c r="E89" s="4">
        <v>758.11500000000001</v>
      </c>
      <c r="F89" s="4">
        <v>782.02700000000004</v>
      </c>
      <c r="G89" s="4">
        <v>782.97799999999995</v>
      </c>
      <c r="H89" s="4">
        <v>782.697</v>
      </c>
      <c r="I89" s="4">
        <v>784.23199999999997</v>
      </c>
      <c r="J89" s="4">
        <v>784.71699999999998</v>
      </c>
      <c r="K89" s="4">
        <v>903.79600000000005</v>
      </c>
      <c r="L89" s="4">
        <v>1085.7460000000001</v>
      </c>
      <c r="M89" s="4">
        <v>1746.692</v>
      </c>
      <c r="N89" s="4">
        <v>2020.8109999999999</v>
      </c>
      <c r="O89" s="4">
        <v>2435.5720000000001</v>
      </c>
      <c r="P89" s="4">
        <v>2630.1370000000002</v>
      </c>
      <c r="Q89" s="4">
        <v>3091.9270000000001</v>
      </c>
      <c r="R89" s="4">
        <v>3576.2809999999999</v>
      </c>
      <c r="S89" s="4">
        <v>4059.0889999999999</v>
      </c>
      <c r="T89" s="4">
        <v>4401.4369999999999</v>
      </c>
      <c r="U89" s="4">
        <v>4622.1779999999999</v>
      </c>
      <c r="V89" s="4">
        <v>4721.4480000000003</v>
      </c>
      <c r="W89" s="4">
        <v>4896.4009999999998</v>
      </c>
      <c r="X89" s="4"/>
      <c r="Y89" s="4"/>
    </row>
    <row r="90" spans="2:25" x14ac:dyDescent="0.2">
      <c r="B90" t="s">
        <v>10</v>
      </c>
      <c r="C90" s="4">
        <v>3072.163</v>
      </c>
      <c r="D90" s="4">
        <v>3117.6579999999999</v>
      </c>
      <c r="E90" s="4">
        <v>3172.308</v>
      </c>
      <c r="F90" s="4">
        <v>3185.9470000000001</v>
      </c>
      <c r="G90" s="4">
        <v>3265.3180000000002</v>
      </c>
      <c r="H90" s="4">
        <v>3381.4639999999999</v>
      </c>
      <c r="I90" s="4">
        <v>3535.3850000000002</v>
      </c>
      <c r="J90" s="4">
        <v>3712.3510000000001</v>
      </c>
      <c r="K90" s="4">
        <v>3954.0940000000001</v>
      </c>
      <c r="L90" s="4">
        <v>4858.6189999999997</v>
      </c>
      <c r="M90" s="4">
        <v>6188.9530000000004</v>
      </c>
      <c r="N90" s="4">
        <v>7078.8680000000004</v>
      </c>
      <c r="O90" s="4">
        <v>8323.7520000000004</v>
      </c>
      <c r="P90" s="4">
        <v>9212.3780000000006</v>
      </c>
      <c r="Q90" s="4">
        <v>9960.8960000000006</v>
      </c>
      <c r="R90" s="4">
        <v>10375.089</v>
      </c>
      <c r="S90" s="4">
        <v>10853.905000000001</v>
      </c>
      <c r="T90" s="4">
        <v>11210.128000000001</v>
      </c>
      <c r="U90" s="4">
        <v>11341.789000000001</v>
      </c>
      <c r="V90" s="4">
        <v>11314.517</v>
      </c>
      <c r="W90" s="4">
        <v>11537.865</v>
      </c>
      <c r="X90" s="4"/>
      <c r="Y90" s="4"/>
    </row>
    <row r="91" spans="2:25" x14ac:dyDescent="0.2">
      <c r="B91" t="s">
        <v>21</v>
      </c>
      <c r="C91" s="4">
        <v>4218.4179999999997</v>
      </c>
      <c r="D91" s="4">
        <v>6854.6220000000003</v>
      </c>
      <c r="E91" s="4">
        <v>8582.2420000000002</v>
      </c>
      <c r="F91" s="4">
        <v>9059.4789999999994</v>
      </c>
      <c r="G91" s="4">
        <v>8975.9369999999999</v>
      </c>
      <c r="H91" s="4">
        <v>10098.513999999999</v>
      </c>
      <c r="I91" s="4">
        <v>10072.75</v>
      </c>
      <c r="J91" s="4">
        <v>10966.674000000001</v>
      </c>
      <c r="K91" s="4">
        <v>11380.334000000001</v>
      </c>
      <c r="L91" s="4">
        <v>12822.424000000001</v>
      </c>
      <c r="M91" s="4">
        <v>14322.635</v>
      </c>
      <c r="N91" s="4">
        <v>16254.973</v>
      </c>
      <c r="O91" s="4">
        <v>20906.25</v>
      </c>
      <c r="P91" s="4">
        <v>22863.078000000001</v>
      </c>
      <c r="Q91" s="4">
        <v>25414.1</v>
      </c>
      <c r="R91" s="4">
        <v>28683.187000000002</v>
      </c>
      <c r="S91" s="4">
        <v>30416.771000000001</v>
      </c>
      <c r="T91" s="4">
        <v>32783.305999999997</v>
      </c>
      <c r="U91" s="4">
        <v>33447.726000000002</v>
      </c>
      <c r="V91" s="4">
        <v>33469.195</v>
      </c>
      <c r="W91" s="4">
        <v>34604.226000000002</v>
      </c>
      <c r="X91" s="4"/>
      <c r="Y91" s="4"/>
    </row>
    <row r="92" spans="2:25" x14ac:dyDescent="0.2">
      <c r="B92" t="s">
        <v>24</v>
      </c>
      <c r="C92" s="4">
        <v>608.53499999999997</v>
      </c>
      <c r="D92" s="4">
        <v>685.18399999999997</v>
      </c>
      <c r="E92" s="4">
        <v>722.89099999999996</v>
      </c>
      <c r="F92" s="4">
        <v>685.22699999999998</v>
      </c>
      <c r="G92" s="4">
        <v>748.15899999999999</v>
      </c>
      <c r="H92" s="4">
        <v>691.09500000000003</v>
      </c>
      <c r="I92" s="4">
        <v>685.71900000000005</v>
      </c>
      <c r="J92" s="4">
        <v>647.51900000000001</v>
      </c>
      <c r="K92" s="4">
        <v>755.23199999999997</v>
      </c>
      <c r="L92" s="4">
        <v>1340.4839999999999</v>
      </c>
      <c r="M92" s="4">
        <v>2106.694</v>
      </c>
      <c r="N92" s="4">
        <v>2805.8409999999999</v>
      </c>
      <c r="O92" s="4">
        <v>4627.7</v>
      </c>
      <c r="P92" s="4">
        <v>5542.58</v>
      </c>
      <c r="Q92" s="4">
        <v>6837.826</v>
      </c>
      <c r="R92" s="4">
        <v>7600.8739999999998</v>
      </c>
      <c r="S92" s="4">
        <v>8305.1509999999998</v>
      </c>
      <c r="T92" s="4">
        <v>8794.5959999999995</v>
      </c>
      <c r="U92" s="4">
        <v>9231.7450000000008</v>
      </c>
      <c r="V92" s="4">
        <v>9561.6929999999993</v>
      </c>
      <c r="W92" s="4">
        <v>10182.141</v>
      </c>
      <c r="X92" s="4"/>
      <c r="Y92" s="4"/>
    </row>
    <row r="93" spans="2:25" x14ac:dyDescent="0.2">
      <c r="B93" t="s">
        <v>20</v>
      </c>
      <c r="C93" s="4">
        <v>647.87599999999998</v>
      </c>
      <c r="D93" s="4">
        <v>645.94799999999998</v>
      </c>
      <c r="E93" s="4">
        <v>643.38699999999994</v>
      </c>
      <c r="F93" s="4">
        <v>643.553</v>
      </c>
      <c r="G93" s="4">
        <v>646.38800000000003</v>
      </c>
      <c r="H93" s="4">
        <v>645.85299999999995</v>
      </c>
      <c r="I93" s="4">
        <v>647.11300000000006</v>
      </c>
      <c r="J93" s="4">
        <v>645.27599999999995</v>
      </c>
      <c r="K93" s="4">
        <v>868.18499999999995</v>
      </c>
      <c r="L93" s="4">
        <v>1085.143</v>
      </c>
      <c r="M93" s="4">
        <v>1690.5260000000001</v>
      </c>
      <c r="N93" s="4">
        <v>2446.3220000000001</v>
      </c>
      <c r="O93" s="4">
        <v>2847.14</v>
      </c>
      <c r="P93" s="4">
        <v>3136.0810000000001</v>
      </c>
      <c r="Q93" s="4">
        <v>3197.2840000000001</v>
      </c>
      <c r="R93" s="4">
        <v>3321.7310000000002</v>
      </c>
      <c r="S93" s="4">
        <v>3460.674</v>
      </c>
      <c r="T93" s="4">
        <v>3628.2350000000001</v>
      </c>
      <c r="U93" s="4">
        <v>3445.433</v>
      </c>
      <c r="V93" s="4">
        <v>3297.3850000000002</v>
      </c>
      <c r="W93" s="4">
        <v>3616.9520000000002</v>
      </c>
      <c r="X93" s="4"/>
      <c r="Y93" s="4"/>
    </row>
    <row r="94" spans="2:25" x14ac:dyDescent="0.2">
      <c r="B94" t="s">
        <v>11</v>
      </c>
      <c r="C94" s="4">
        <v>140.80500000000001</v>
      </c>
      <c r="D94" s="4">
        <v>164.19</v>
      </c>
      <c r="E94" s="4">
        <v>161.648</v>
      </c>
      <c r="F94" s="4">
        <v>183.65100000000001</v>
      </c>
      <c r="G94" s="4">
        <v>192.63300000000001</v>
      </c>
      <c r="H94" s="4">
        <v>187.00200000000001</v>
      </c>
      <c r="I94" s="4">
        <v>183.98500000000001</v>
      </c>
      <c r="J94" s="4">
        <v>275.51799999999997</v>
      </c>
      <c r="K94" s="4">
        <v>393.48</v>
      </c>
      <c r="L94" s="4">
        <v>507.012</v>
      </c>
      <c r="M94" s="4">
        <v>725.798</v>
      </c>
      <c r="N94" s="4">
        <v>899.71600000000001</v>
      </c>
      <c r="O94" s="4">
        <v>1044.5119999999999</v>
      </c>
      <c r="P94" s="4">
        <v>1142.636</v>
      </c>
      <c r="Q94" s="4">
        <v>1296.2929999999999</v>
      </c>
      <c r="R94" s="4">
        <v>1435.6410000000001</v>
      </c>
      <c r="S94" s="4">
        <v>1487.43</v>
      </c>
      <c r="T94" s="4">
        <v>1569.771</v>
      </c>
      <c r="U94" s="4">
        <v>1590.8330000000001</v>
      </c>
      <c r="V94" s="4">
        <v>1607.575</v>
      </c>
      <c r="W94" s="4">
        <v>1653.443</v>
      </c>
      <c r="X94" s="4"/>
      <c r="Y94" s="4"/>
    </row>
    <row r="95" spans="2:25" x14ac:dyDescent="0.2">
      <c r="B95" t="s">
        <v>22</v>
      </c>
      <c r="C95" s="4">
        <v>6003.5280000000002</v>
      </c>
      <c r="D95" s="4">
        <v>6653.5789999999997</v>
      </c>
      <c r="E95" s="4">
        <v>7774.4430000000002</v>
      </c>
      <c r="F95" s="4">
        <v>8015.5110000000004</v>
      </c>
      <c r="G95" s="4">
        <v>9419.7980000000007</v>
      </c>
      <c r="H95" s="4">
        <v>10531.614</v>
      </c>
      <c r="I95" s="4">
        <v>11270.026</v>
      </c>
      <c r="J95" s="4">
        <v>11906.329</v>
      </c>
      <c r="K95" s="4">
        <v>13695.987999999999</v>
      </c>
      <c r="L95" s="4">
        <v>16113.302</v>
      </c>
      <c r="M95" s="4">
        <v>20118.648000000001</v>
      </c>
      <c r="N95" s="4">
        <v>21860.181</v>
      </c>
      <c r="O95" s="4">
        <v>30065.429</v>
      </c>
      <c r="P95" s="4">
        <v>32458.749</v>
      </c>
      <c r="Q95" s="4">
        <v>37422.436999999998</v>
      </c>
      <c r="R95" s="4">
        <v>42002.656999999999</v>
      </c>
      <c r="S95" s="4">
        <v>44663.205000000002</v>
      </c>
      <c r="T95" s="4">
        <v>46187.313999999998</v>
      </c>
      <c r="U95" s="4">
        <v>47082.474000000002</v>
      </c>
      <c r="V95" s="4">
        <v>48440.485000000001</v>
      </c>
      <c r="W95" s="4">
        <v>50807.311000000002</v>
      </c>
      <c r="X95" s="4"/>
      <c r="Y95" s="4"/>
    </row>
    <row r="96" spans="2:25" x14ac:dyDescent="0.2">
      <c r="B96" t="s">
        <v>12</v>
      </c>
      <c r="C96" s="4">
        <v>2119.127</v>
      </c>
      <c r="D96" s="4">
        <v>1627.4939999999999</v>
      </c>
      <c r="E96" s="4">
        <v>1372.5</v>
      </c>
      <c r="F96" s="4">
        <v>1498.239</v>
      </c>
      <c r="G96" s="4">
        <v>1387.3030000000001</v>
      </c>
      <c r="H96" s="4">
        <v>1138.0530000000001</v>
      </c>
      <c r="I96" s="4">
        <v>929.05</v>
      </c>
      <c r="J96" s="4">
        <v>642.15</v>
      </c>
      <c r="K96" s="4">
        <v>1006.788</v>
      </c>
      <c r="L96" s="4">
        <v>2663.4160000000002</v>
      </c>
      <c r="M96" s="4">
        <v>5069.8190000000004</v>
      </c>
      <c r="N96" s="4">
        <v>5590.6289999999999</v>
      </c>
      <c r="O96" s="4">
        <v>7259.2849999999999</v>
      </c>
      <c r="P96" s="4">
        <v>8279.9369999999999</v>
      </c>
      <c r="Q96" s="4">
        <v>8914.973</v>
      </c>
      <c r="R96" s="4">
        <v>9485.5650000000005</v>
      </c>
      <c r="S96" s="4">
        <v>9958.4959999999992</v>
      </c>
      <c r="T96" s="4">
        <v>10149.056</v>
      </c>
      <c r="U96" s="4">
        <v>10085.509</v>
      </c>
      <c r="V96" s="4">
        <v>9424.6049999999996</v>
      </c>
      <c r="W96" s="4">
        <v>10785.043</v>
      </c>
      <c r="X96" s="4"/>
      <c r="Y96" s="4"/>
    </row>
    <row r="97" spans="1:25" x14ac:dyDescent="0.2">
      <c r="B97" t="s">
        <v>23</v>
      </c>
      <c r="C97" s="4">
        <v>39474.226000000002</v>
      </c>
      <c r="D97" s="4">
        <v>43706.298999999999</v>
      </c>
      <c r="E97" s="4">
        <v>48121.385000000002</v>
      </c>
      <c r="F97" s="4">
        <v>49027.796000000002</v>
      </c>
      <c r="G97" s="4">
        <v>52053.661999999997</v>
      </c>
      <c r="H97" s="4">
        <v>57880.141000000003</v>
      </c>
      <c r="I97" s="4">
        <v>59125.625</v>
      </c>
      <c r="J97" s="4">
        <v>61959.637000000002</v>
      </c>
      <c r="K97" s="4">
        <v>74496.989000000001</v>
      </c>
      <c r="L97" s="4">
        <v>93270.495999999999</v>
      </c>
      <c r="M97" s="4">
        <v>124239.198</v>
      </c>
      <c r="N97" s="4">
        <v>145878.70199999999</v>
      </c>
      <c r="O97" s="4">
        <v>189182.73499999999</v>
      </c>
      <c r="P97" s="4">
        <v>210520.008</v>
      </c>
      <c r="Q97" s="4">
        <v>237941.057</v>
      </c>
      <c r="R97" s="4">
        <v>263259.20299999998</v>
      </c>
      <c r="S97" s="4">
        <v>276995.06800000003</v>
      </c>
      <c r="T97" s="4">
        <v>288117.84399999998</v>
      </c>
      <c r="U97" s="4">
        <v>293394.48800000001</v>
      </c>
      <c r="V97" s="4">
        <v>295077.31900000002</v>
      </c>
      <c r="W97" s="4">
        <v>303622.35599999997</v>
      </c>
      <c r="X97" s="4"/>
      <c r="Y97" s="4"/>
    </row>
    <row r="98" spans="1:25" x14ac:dyDescent="0.2">
      <c r="U98" s="4"/>
    </row>
    <row r="100" spans="1:25" x14ac:dyDescent="0.2">
      <c r="B100" t="s">
        <v>83</v>
      </c>
    </row>
    <row r="102" spans="1:25" x14ac:dyDescent="0.2">
      <c r="C102" s="3">
        <v>2000</v>
      </c>
      <c r="D102" s="3">
        <f>C102+1</f>
        <v>2001</v>
      </c>
      <c r="E102" s="3">
        <f t="shared" ref="E102" si="41">D102+1</f>
        <v>2002</v>
      </c>
      <c r="F102" s="3">
        <f t="shared" ref="F102" si="42">E102+1</f>
        <v>2003</v>
      </c>
      <c r="G102" s="3">
        <f t="shared" ref="G102" si="43">F102+1</f>
        <v>2004</v>
      </c>
      <c r="H102" s="3">
        <f t="shared" ref="H102" si="44">G102+1</f>
        <v>2005</v>
      </c>
      <c r="I102" s="3">
        <f t="shared" ref="I102" si="45">H102+1</f>
        <v>2006</v>
      </c>
      <c r="J102" s="3">
        <f t="shared" ref="J102" si="46">I102+1</f>
        <v>2007</v>
      </c>
      <c r="K102" s="3">
        <f t="shared" ref="K102" si="47">J102+1</f>
        <v>2008</v>
      </c>
      <c r="L102" s="3">
        <f t="shared" ref="L102" si="48">K102+1</f>
        <v>2009</v>
      </c>
      <c r="M102" s="3">
        <f t="shared" ref="M102" si="49">L102+1</f>
        <v>2010</v>
      </c>
      <c r="N102" s="3">
        <f t="shared" ref="N102" si="50">M102+1</f>
        <v>2011</v>
      </c>
      <c r="O102" s="3">
        <f t="shared" ref="O102" si="51">N102+1</f>
        <v>2012</v>
      </c>
      <c r="P102" s="3">
        <f t="shared" ref="P102" si="52">O102+1</f>
        <v>2013</v>
      </c>
      <c r="Q102" s="3">
        <f t="shared" ref="Q102" si="53">P102+1</f>
        <v>2014</v>
      </c>
      <c r="R102" s="3">
        <f t="shared" ref="R102" si="54">Q102+1</f>
        <v>2015</v>
      </c>
      <c r="S102" s="3">
        <f t="shared" ref="S102" si="55">R102+1</f>
        <v>2016</v>
      </c>
      <c r="T102" s="3">
        <f t="shared" ref="T102" si="56">S102+1</f>
        <v>2017</v>
      </c>
      <c r="U102" s="3">
        <f t="shared" ref="U102" si="57">T102+1</f>
        <v>2018</v>
      </c>
      <c r="V102" s="3">
        <f t="shared" ref="V102" si="58">U102+1</f>
        <v>2019</v>
      </c>
      <c r="W102" s="3">
        <f t="shared" ref="W102" si="59">V102+1</f>
        <v>2020</v>
      </c>
    </row>
    <row r="103" spans="1:25" x14ac:dyDescent="0.2">
      <c r="A103" t="s">
        <v>85</v>
      </c>
      <c r="B103" t="s">
        <v>0</v>
      </c>
      <c r="C103" s="23">
        <f>C80/C8</f>
        <v>8.0592880963086463E-2</v>
      </c>
      <c r="D103" s="23">
        <f t="shared" ref="D103:W103" si="60">D80/D8</f>
        <v>7.7019118729622776E-2</v>
      </c>
      <c r="E103" s="23">
        <f t="shared" si="60"/>
        <v>7.5399397911665639E-2</v>
      </c>
      <c r="F103" s="23">
        <f t="shared" si="60"/>
        <v>6.8022427559136636E-2</v>
      </c>
      <c r="G103" s="23">
        <f t="shared" si="60"/>
        <v>6.2680824376572672E-2</v>
      </c>
      <c r="H103" s="23">
        <f t="shared" si="60"/>
        <v>5.719543642561823E-2</v>
      </c>
      <c r="I103" s="23">
        <f t="shared" si="60"/>
        <v>5.279697402813982E-2</v>
      </c>
      <c r="J103" s="23">
        <f t="shared" si="60"/>
        <v>4.8485362441086199E-2</v>
      </c>
      <c r="K103" s="23">
        <f t="shared" si="60"/>
        <v>5.3845359166347508E-2</v>
      </c>
      <c r="L103" s="23">
        <f t="shared" si="60"/>
        <v>6.9452918511482428E-2</v>
      </c>
      <c r="M103" s="23">
        <f t="shared" si="60"/>
        <v>8.678259004308915E-2</v>
      </c>
      <c r="N103" s="23">
        <f t="shared" si="60"/>
        <v>0.10316730800557582</v>
      </c>
      <c r="O103" s="23">
        <f t="shared" si="60"/>
        <v>0.1526323121660311</v>
      </c>
      <c r="P103" s="23">
        <f t="shared" si="60"/>
        <v>0.1796488920164451</v>
      </c>
      <c r="Q103" s="23">
        <f t="shared" si="60"/>
        <v>0.21327579801941049</v>
      </c>
      <c r="R103" s="23">
        <f t="shared" si="60"/>
        <v>0.21861034654539238</v>
      </c>
      <c r="S103" s="23">
        <f t="shared" si="60"/>
        <v>0.22455220317443786</v>
      </c>
      <c r="T103" s="23">
        <f t="shared" si="60"/>
        <v>0.22037363148138131</v>
      </c>
      <c r="U103" s="23">
        <f t="shared" si="60"/>
        <v>0.22051611247924016</v>
      </c>
      <c r="V103" s="23">
        <f t="shared" si="60"/>
        <v>0.21361031726011226</v>
      </c>
      <c r="W103" s="23">
        <f t="shared" si="60"/>
        <v>0.24149764494935302</v>
      </c>
    </row>
    <row r="104" spans="1:25" x14ac:dyDescent="0.2">
      <c r="A104" t="s">
        <v>86</v>
      </c>
      <c r="B104" t="s">
        <v>1</v>
      </c>
      <c r="C104" s="23">
        <f t="shared" ref="C104:W104" si="61">C81/C9</f>
        <v>4.6816914174022672E-2</v>
      </c>
      <c r="D104" s="23">
        <f t="shared" si="61"/>
        <v>4.3481410279196289E-2</v>
      </c>
      <c r="E104" s="23">
        <f t="shared" si="61"/>
        <v>4.3796838948797122E-2</v>
      </c>
      <c r="F104" s="23">
        <f t="shared" si="61"/>
        <v>4.4438587964870414E-2</v>
      </c>
      <c r="G104" s="23">
        <f t="shared" si="61"/>
        <v>4.2551488639156913E-2</v>
      </c>
      <c r="H104" s="23">
        <f t="shared" si="61"/>
        <v>4.0216324115804447E-2</v>
      </c>
      <c r="I104" s="23">
        <f t="shared" si="61"/>
        <v>3.741178449892206E-2</v>
      </c>
      <c r="J104" s="23">
        <f t="shared" si="61"/>
        <v>3.4406241249053268E-2</v>
      </c>
      <c r="K104" s="23">
        <f t="shared" si="61"/>
        <v>4.3158910702274428E-2</v>
      </c>
      <c r="L104" s="23">
        <f t="shared" si="61"/>
        <v>5.6310602669344095E-2</v>
      </c>
      <c r="M104" s="23">
        <f t="shared" si="61"/>
        <v>8.5760514020590914E-2</v>
      </c>
      <c r="N104" s="23">
        <f t="shared" si="61"/>
        <v>0.10198072760218488</v>
      </c>
      <c r="O104" s="23">
        <f t="shared" si="61"/>
        <v>0.14412899094826653</v>
      </c>
      <c r="P104" s="23">
        <f t="shared" si="61"/>
        <v>0.16733958675501262</v>
      </c>
      <c r="Q104" s="23">
        <f t="shared" si="61"/>
        <v>0.18611895535867976</v>
      </c>
      <c r="R104" s="23">
        <f t="shared" si="61"/>
        <v>0.21079059022163404</v>
      </c>
      <c r="S104" s="23">
        <f t="shared" si="61"/>
        <v>0.21880884442299947</v>
      </c>
      <c r="T104" s="23">
        <f t="shared" si="61"/>
        <v>0.22308746506231616</v>
      </c>
      <c r="U104" s="23">
        <f t="shared" si="61"/>
        <v>0.22390137653168377</v>
      </c>
      <c r="V104" s="23">
        <f t="shared" si="61"/>
        <v>0.21855853121674615</v>
      </c>
      <c r="W104" s="23">
        <f t="shared" si="61"/>
        <v>0.2549900239192579</v>
      </c>
    </row>
    <row r="105" spans="1:25" x14ac:dyDescent="0.2">
      <c r="A105" t="s">
        <v>87</v>
      </c>
      <c r="B105" t="s">
        <v>2</v>
      </c>
      <c r="C105" s="23">
        <f t="shared" ref="C105:W105" si="62">C82/C10</f>
        <v>4.226466365332459E-2</v>
      </c>
      <c r="D105" s="23">
        <f t="shared" si="62"/>
        <v>4.2364105762564747E-2</v>
      </c>
      <c r="E105" s="23">
        <f t="shared" si="62"/>
        <v>5.147588486677724E-2</v>
      </c>
      <c r="F105" s="23">
        <f t="shared" si="62"/>
        <v>5.1138167346346061E-2</v>
      </c>
      <c r="G105" s="23">
        <f t="shared" si="62"/>
        <v>4.3845095708030017E-2</v>
      </c>
      <c r="H105" s="23">
        <f t="shared" si="62"/>
        <v>4.044996956362161E-2</v>
      </c>
      <c r="I105" s="23">
        <f t="shared" si="62"/>
        <v>3.3821492984110822E-2</v>
      </c>
      <c r="J105" s="23">
        <f t="shared" si="62"/>
        <v>3.2196442317122119E-2</v>
      </c>
      <c r="K105" s="23">
        <f t="shared" si="62"/>
        <v>3.2301242287080471E-2</v>
      </c>
      <c r="L105" s="23">
        <f t="shared" si="62"/>
        <v>4.793115006829949E-2</v>
      </c>
      <c r="M105" s="23">
        <f t="shared" si="62"/>
        <v>7.480922719363324E-2</v>
      </c>
      <c r="N105" s="23">
        <f t="shared" si="62"/>
        <v>9.6298233606814901E-2</v>
      </c>
      <c r="O105" s="23">
        <f t="shared" si="62"/>
        <v>0.12521400809535438</v>
      </c>
      <c r="P105" s="23">
        <f t="shared" si="62"/>
        <v>0.14710357323091738</v>
      </c>
      <c r="Q105" s="23">
        <f t="shared" si="62"/>
        <v>0.16845126681731218</v>
      </c>
      <c r="R105" s="23">
        <f t="shared" si="62"/>
        <v>0.181369807969433</v>
      </c>
      <c r="S105" s="23">
        <f t="shared" si="62"/>
        <v>0.18872193115169802</v>
      </c>
      <c r="T105" s="23">
        <f t="shared" si="62"/>
        <v>0.18747407502127333</v>
      </c>
      <c r="U105" s="23">
        <f t="shared" si="62"/>
        <v>0.18704859043334074</v>
      </c>
      <c r="V105" s="23">
        <f t="shared" si="62"/>
        <v>0.18333265447093167</v>
      </c>
      <c r="W105" s="23">
        <f t="shared" si="62"/>
        <v>0.20763900821815462</v>
      </c>
    </row>
    <row r="106" spans="1:25" x14ac:dyDescent="0.2">
      <c r="A106" t="s">
        <v>88</v>
      </c>
      <c r="B106" t="s">
        <v>3</v>
      </c>
      <c r="C106" s="23">
        <f t="shared" ref="C106:W106" si="63">C83/C11</f>
        <v>3.0776835981481912E-2</v>
      </c>
      <c r="D106" s="23">
        <f t="shared" si="63"/>
        <v>2.8885925170021969E-2</v>
      </c>
      <c r="E106" s="23">
        <f t="shared" si="63"/>
        <v>4.6931840205006334E-2</v>
      </c>
      <c r="F106" s="23">
        <f t="shared" si="63"/>
        <v>4.3341133262604907E-2</v>
      </c>
      <c r="G106" s="23">
        <f t="shared" si="63"/>
        <v>4.4992880131720522E-2</v>
      </c>
      <c r="H106" s="23">
        <f t="shared" si="63"/>
        <v>6.9718546178792778E-2</v>
      </c>
      <c r="I106" s="23">
        <f t="shared" si="63"/>
        <v>6.6234765491578626E-2</v>
      </c>
      <c r="J106" s="23">
        <f t="shared" si="63"/>
        <v>6.7958419942078269E-2</v>
      </c>
      <c r="K106" s="23">
        <f t="shared" si="63"/>
        <v>9.7788408967838109E-2</v>
      </c>
      <c r="L106" s="23">
        <f t="shared" si="63"/>
        <v>0.13487773042544177</v>
      </c>
      <c r="M106" s="23">
        <f t="shared" si="63"/>
        <v>0.16801566619485128</v>
      </c>
      <c r="N106" s="23">
        <f t="shared" si="63"/>
        <v>0.1808483581269956</v>
      </c>
      <c r="O106" s="23">
        <f t="shared" si="63"/>
        <v>0.23596687801138119</v>
      </c>
      <c r="P106" s="23">
        <f t="shared" si="63"/>
        <v>0.26546372898315929</v>
      </c>
      <c r="Q106" s="23">
        <f t="shared" si="63"/>
        <v>0.2913129429962536</v>
      </c>
      <c r="R106" s="23">
        <f t="shared" si="63"/>
        <v>0.29491884286012388</v>
      </c>
      <c r="S106" s="23">
        <f t="shared" si="63"/>
        <v>0.2873466548388266</v>
      </c>
      <c r="T106" s="23">
        <f t="shared" si="63"/>
        <v>0.2805962613424397</v>
      </c>
      <c r="U106" s="23">
        <f t="shared" si="63"/>
        <v>0.26613346548005212</v>
      </c>
      <c r="V106" s="23">
        <f t="shared" si="63"/>
        <v>0.26222358278386948</v>
      </c>
      <c r="W106" s="23">
        <f t="shared" si="63"/>
        <v>0.29942333705430424</v>
      </c>
    </row>
    <row r="107" spans="1:25" x14ac:dyDescent="0.2">
      <c r="A107" t="s">
        <v>89</v>
      </c>
      <c r="B107" t="s">
        <v>4</v>
      </c>
      <c r="C107" s="23">
        <f t="shared" ref="C107:W107" si="64">C84/C12</f>
        <v>3.4758236570146483E-2</v>
      </c>
      <c r="D107" s="23">
        <f t="shared" si="64"/>
        <v>3.5311737662991942E-2</v>
      </c>
      <c r="E107" s="23">
        <f t="shared" si="64"/>
        <v>2.8114160146684927E-2</v>
      </c>
      <c r="F107" s="23">
        <f t="shared" si="64"/>
        <v>3.498244428084829E-2</v>
      </c>
      <c r="G107" s="23">
        <f t="shared" si="64"/>
        <v>3.4408130824155274E-2</v>
      </c>
      <c r="H107" s="23">
        <f t="shared" si="64"/>
        <v>3.9043985383958278E-2</v>
      </c>
      <c r="I107" s="23">
        <f t="shared" si="64"/>
        <v>4.0007058129306931E-2</v>
      </c>
      <c r="J107" s="23">
        <f t="shared" si="64"/>
        <v>3.7696889918108857E-2</v>
      </c>
      <c r="K107" s="23">
        <f t="shared" si="64"/>
        <v>4.4552368123770274E-2</v>
      </c>
      <c r="L107" s="23">
        <f t="shared" si="64"/>
        <v>5.8369733329253527E-2</v>
      </c>
      <c r="M107" s="23">
        <f t="shared" si="64"/>
        <v>8.0817209255405364E-2</v>
      </c>
      <c r="N107" s="23">
        <f t="shared" si="64"/>
        <v>9.1578982114445179E-2</v>
      </c>
      <c r="O107" s="23">
        <f t="shared" si="64"/>
        <v>0.11954438003591347</v>
      </c>
      <c r="P107" s="23">
        <f t="shared" si="64"/>
        <v>0.13530404724232814</v>
      </c>
      <c r="Q107" s="23">
        <f t="shared" si="64"/>
        <v>0.15367222689044063</v>
      </c>
      <c r="R107" s="23">
        <f t="shared" si="64"/>
        <v>0.16425520334149776</v>
      </c>
      <c r="S107" s="23">
        <f t="shared" si="64"/>
        <v>0.16505907215417143</v>
      </c>
      <c r="T107" s="23">
        <f t="shared" si="64"/>
        <v>0.1591458194828996</v>
      </c>
      <c r="U107" s="23">
        <f t="shared" si="64"/>
        <v>0.14856494141923932</v>
      </c>
      <c r="V107" s="23">
        <f t="shared" si="64"/>
        <v>0.14021051787941122</v>
      </c>
      <c r="W107" s="23">
        <f t="shared" si="64"/>
        <v>0.15086781487494413</v>
      </c>
    </row>
    <row r="108" spans="1:25" x14ac:dyDescent="0.2">
      <c r="A108" t="s">
        <v>90</v>
      </c>
      <c r="B108" t="s">
        <v>5</v>
      </c>
      <c r="C108" s="23">
        <f t="shared" ref="C108:W108" si="65">C85/C13</f>
        <v>3.1150820219802065E-2</v>
      </c>
      <c r="D108" s="23">
        <f t="shared" si="65"/>
        <v>3.3573840427143939E-2</v>
      </c>
      <c r="E108" s="23">
        <f t="shared" si="65"/>
        <v>3.5510628874580993E-2</v>
      </c>
      <c r="F108" s="23">
        <f t="shared" si="65"/>
        <v>3.844549587707962E-2</v>
      </c>
      <c r="G108" s="23">
        <f t="shared" si="65"/>
        <v>3.6580513506239469E-2</v>
      </c>
      <c r="H108" s="23">
        <f t="shared" si="65"/>
        <v>3.692956868445689E-2</v>
      </c>
      <c r="I108" s="23">
        <f t="shared" si="65"/>
        <v>3.3366309882294491E-2</v>
      </c>
      <c r="J108" s="23">
        <f t="shared" si="65"/>
        <v>3.3843475699539792E-2</v>
      </c>
      <c r="K108" s="23">
        <f t="shared" si="65"/>
        <v>3.8564299497133955E-2</v>
      </c>
      <c r="L108" s="23">
        <f t="shared" si="65"/>
        <v>5.1762903780088881E-2</v>
      </c>
      <c r="M108" s="23">
        <f t="shared" si="65"/>
        <v>7.7305160950821808E-2</v>
      </c>
      <c r="N108" s="23">
        <f t="shared" si="65"/>
        <v>0.10247034193777467</v>
      </c>
      <c r="O108" s="23">
        <f t="shared" si="65"/>
        <v>0.16703281259246108</v>
      </c>
      <c r="P108" s="23">
        <f t="shared" si="65"/>
        <v>0.18356311204399844</v>
      </c>
      <c r="Q108" s="23">
        <f t="shared" si="65"/>
        <v>0.20134584365154265</v>
      </c>
      <c r="R108" s="23">
        <f t="shared" si="65"/>
        <v>0.21721576776378712</v>
      </c>
      <c r="S108" s="23">
        <f t="shared" si="65"/>
        <v>0.22687969595689855</v>
      </c>
      <c r="T108" s="23">
        <f t="shared" si="65"/>
        <v>0.22935335040436913</v>
      </c>
      <c r="U108" s="23">
        <f t="shared" si="65"/>
        <v>0.23083951993324092</v>
      </c>
      <c r="V108" s="23">
        <f t="shared" si="65"/>
        <v>0.2246896051231895</v>
      </c>
      <c r="W108" s="23">
        <f t="shared" si="65"/>
        <v>0.26157105983574502</v>
      </c>
    </row>
    <row r="109" spans="1:25" x14ac:dyDescent="0.2">
      <c r="A109" t="s">
        <v>91</v>
      </c>
      <c r="B109" t="s">
        <v>6</v>
      </c>
      <c r="C109" s="23">
        <f t="shared" ref="C109:W109" si="66">C86/C14</f>
        <v>2.7723400374593192E-2</v>
      </c>
      <c r="D109" s="23">
        <f t="shared" si="66"/>
        <v>2.5574524478265564E-2</v>
      </c>
      <c r="E109" s="23">
        <f t="shared" si="66"/>
        <v>4.1262458612892322E-2</v>
      </c>
      <c r="F109" s="23">
        <f t="shared" si="66"/>
        <v>2.9259071776469806E-2</v>
      </c>
      <c r="G109" s="23">
        <f t="shared" si="66"/>
        <v>3.5767999769121275E-2</v>
      </c>
      <c r="H109" s="23">
        <f t="shared" si="66"/>
        <v>4.1811352428448426E-2</v>
      </c>
      <c r="I109" s="23">
        <f t="shared" si="66"/>
        <v>4.3836265198286192E-2</v>
      </c>
      <c r="J109" s="23">
        <f t="shared" si="66"/>
        <v>4.767517245915872E-2</v>
      </c>
      <c r="K109" s="23">
        <f t="shared" si="66"/>
        <v>6.4707513597963937E-2</v>
      </c>
      <c r="L109" s="23">
        <f t="shared" si="66"/>
        <v>0.11114570098892869</v>
      </c>
      <c r="M109" s="23">
        <f t="shared" si="66"/>
        <v>0.15785287696147249</v>
      </c>
      <c r="N109" s="23">
        <f t="shared" si="66"/>
        <v>0.1799813877170538</v>
      </c>
      <c r="O109" s="23">
        <f t="shared" si="66"/>
        <v>0.27621640848878071</v>
      </c>
      <c r="P109" s="23">
        <f t="shared" si="66"/>
        <v>0.31375518313936579</v>
      </c>
      <c r="Q109" s="23">
        <f t="shared" si="66"/>
        <v>0.36371188199009563</v>
      </c>
      <c r="R109" s="23">
        <f t="shared" si="66"/>
        <v>0.36175366292186789</v>
      </c>
      <c r="S109" s="23">
        <f t="shared" si="66"/>
        <v>0.3668148861377607</v>
      </c>
      <c r="T109" s="23">
        <f t="shared" si="66"/>
        <v>0.36151559891657037</v>
      </c>
      <c r="U109" s="23">
        <f t="shared" si="66"/>
        <v>0.35436706669261647</v>
      </c>
      <c r="V109" s="23">
        <f t="shared" si="66"/>
        <v>0.34911766330325433</v>
      </c>
      <c r="W109" s="23">
        <f t="shared" si="66"/>
        <v>0.39723101643082986</v>
      </c>
    </row>
    <row r="110" spans="1:25" x14ac:dyDescent="0.2">
      <c r="A110" t="s">
        <v>92</v>
      </c>
      <c r="B110" t="s">
        <v>7</v>
      </c>
      <c r="C110" s="23">
        <f t="shared" ref="C110:W110" si="67">C87/C15</f>
        <v>3.0417150216617225E-2</v>
      </c>
      <c r="D110" s="23">
        <f t="shared" si="67"/>
        <v>3.3388104541338705E-2</v>
      </c>
      <c r="E110" s="23">
        <f t="shared" si="67"/>
        <v>3.0573110311872414E-2</v>
      </c>
      <c r="F110" s="23">
        <f t="shared" si="67"/>
        <v>3.3516053560535233E-2</v>
      </c>
      <c r="G110" s="23">
        <f t="shared" si="67"/>
        <v>3.1854081928908456E-2</v>
      </c>
      <c r="H110" s="23">
        <f t="shared" si="67"/>
        <v>3.6798766898037835E-2</v>
      </c>
      <c r="I110" s="23">
        <f t="shared" si="67"/>
        <v>3.4666756195666476E-2</v>
      </c>
      <c r="J110" s="23">
        <f t="shared" si="67"/>
        <v>3.4146659037518283E-2</v>
      </c>
      <c r="K110" s="23">
        <f t="shared" si="67"/>
        <v>4.6042060634385096E-2</v>
      </c>
      <c r="L110" s="23">
        <f t="shared" si="67"/>
        <v>5.8895636464413502E-2</v>
      </c>
      <c r="M110" s="23">
        <f t="shared" si="67"/>
        <v>8.4231484377482874E-2</v>
      </c>
      <c r="N110" s="23">
        <f t="shared" si="67"/>
        <v>0.10635696104707854</v>
      </c>
      <c r="O110" s="23">
        <f t="shared" si="67"/>
        <v>0.15005451926158411</v>
      </c>
      <c r="P110" s="23">
        <f t="shared" si="67"/>
        <v>0.16556615391987453</v>
      </c>
      <c r="Q110" s="23">
        <f t="shared" si="67"/>
        <v>0.18158937551204735</v>
      </c>
      <c r="R110" s="23">
        <f t="shared" si="67"/>
        <v>0.19830033804014705</v>
      </c>
      <c r="S110" s="23">
        <f t="shared" si="67"/>
        <v>0.20662633447642687</v>
      </c>
      <c r="T110" s="23">
        <f t="shared" si="67"/>
        <v>0.21140235609759225</v>
      </c>
      <c r="U110" s="23">
        <f t="shared" si="67"/>
        <v>0.21136962296004982</v>
      </c>
      <c r="V110" s="23">
        <f t="shared" si="67"/>
        <v>0.20859661861961573</v>
      </c>
      <c r="W110" s="23">
        <f t="shared" si="67"/>
        <v>0.24000389733311062</v>
      </c>
    </row>
    <row r="111" spans="1:25" x14ac:dyDescent="0.2">
      <c r="A111" t="s">
        <v>93</v>
      </c>
      <c r="B111" t="s">
        <v>8</v>
      </c>
      <c r="C111" s="23">
        <f t="shared" ref="C111:W111" si="68">C88/C16</f>
        <v>8.3129662477981744E-2</v>
      </c>
      <c r="D111" s="23">
        <f t="shared" si="68"/>
        <v>8.109014188040635E-2</v>
      </c>
      <c r="E111" s="23">
        <f t="shared" si="68"/>
        <v>7.8514621728566561E-2</v>
      </c>
      <c r="F111" s="23">
        <f t="shared" si="68"/>
        <v>7.206866909727247E-2</v>
      </c>
      <c r="G111" s="23">
        <f t="shared" si="68"/>
        <v>7.5505746592839748E-2</v>
      </c>
      <c r="H111" s="23">
        <f t="shared" si="68"/>
        <v>8.339173689882598E-2</v>
      </c>
      <c r="I111" s="23">
        <f t="shared" si="68"/>
        <v>7.8694642497725231E-2</v>
      </c>
      <c r="J111" s="23">
        <f t="shared" si="68"/>
        <v>7.7953523665530905E-2</v>
      </c>
      <c r="K111" s="23">
        <f t="shared" si="68"/>
        <v>0.10025846292165151</v>
      </c>
      <c r="L111" s="23">
        <f t="shared" si="68"/>
        <v>0.12821396279032601</v>
      </c>
      <c r="M111" s="23">
        <f t="shared" si="68"/>
        <v>0.17657608808547928</v>
      </c>
      <c r="N111" s="23">
        <f t="shared" si="68"/>
        <v>0.22168856596162501</v>
      </c>
      <c r="O111" s="23">
        <f t="shared" si="68"/>
        <v>0.27063738640575336</v>
      </c>
      <c r="P111" s="23">
        <f t="shared" si="68"/>
        <v>0.30300751987386682</v>
      </c>
      <c r="Q111" s="23">
        <f t="shared" si="68"/>
        <v>0.32996955701078212</v>
      </c>
      <c r="R111" s="23">
        <f t="shared" si="68"/>
        <v>0.35563082133370583</v>
      </c>
      <c r="S111" s="23">
        <f t="shared" si="68"/>
        <v>0.35315685684238846</v>
      </c>
      <c r="T111" s="23">
        <f t="shared" si="68"/>
        <v>0.35106876812856902</v>
      </c>
      <c r="U111" s="23">
        <f t="shared" si="68"/>
        <v>0.34329153085314579</v>
      </c>
      <c r="V111" s="23">
        <f t="shared" si="68"/>
        <v>0.33382457837382412</v>
      </c>
      <c r="W111" s="23">
        <f t="shared" si="68"/>
        <v>0.37075703728696008</v>
      </c>
    </row>
    <row r="112" spans="1:25" x14ac:dyDescent="0.2">
      <c r="A112" t="s">
        <v>94</v>
      </c>
      <c r="B112" t="s">
        <v>9</v>
      </c>
      <c r="C112" s="23">
        <f t="shared" ref="C112:W112" si="69">C89/C17</f>
        <v>5.7040137812775671E-2</v>
      </c>
      <c r="D112" s="23">
        <f t="shared" si="69"/>
        <v>6.1745008286597666E-2</v>
      </c>
      <c r="E112" s="23">
        <f t="shared" si="69"/>
        <v>6.1812037723431301E-2</v>
      </c>
      <c r="F112" s="23">
        <f t="shared" si="69"/>
        <v>5.9598807180966294E-2</v>
      </c>
      <c r="G112" s="23">
        <f t="shared" si="69"/>
        <v>5.5804612512672207E-2</v>
      </c>
      <c r="H112" s="23">
        <f t="shared" si="69"/>
        <v>5.1274722526171865E-2</v>
      </c>
      <c r="I112" s="23">
        <f t="shared" si="69"/>
        <v>4.8092161475384247E-2</v>
      </c>
      <c r="J112" s="23">
        <f t="shared" si="69"/>
        <v>4.4677078035505975E-2</v>
      </c>
      <c r="K112" s="23">
        <f t="shared" si="69"/>
        <v>4.9523532521866365E-2</v>
      </c>
      <c r="L112" s="23">
        <f t="shared" si="69"/>
        <v>6.0896159200729855E-2</v>
      </c>
      <c r="M112" s="23">
        <f t="shared" si="69"/>
        <v>9.6314326583212234E-2</v>
      </c>
      <c r="N112" s="23">
        <f t="shared" si="69"/>
        <v>0.11392515460260642</v>
      </c>
      <c r="O112" s="23">
        <f t="shared" si="69"/>
        <v>0.14272244852562782</v>
      </c>
      <c r="P112" s="23">
        <f t="shared" si="69"/>
        <v>0.15419259786279088</v>
      </c>
      <c r="Q112" s="23">
        <f t="shared" si="69"/>
        <v>0.18161969945929271</v>
      </c>
      <c r="R112" s="23">
        <f t="shared" si="69"/>
        <v>0.19976328570038507</v>
      </c>
      <c r="S112" s="23">
        <f t="shared" si="69"/>
        <v>0.21935872027447825</v>
      </c>
      <c r="T112" s="23">
        <f t="shared" si="69"/>
        <v>0.22572779858525135</v>
      </c>
      <c r="U112" s="23">
        <f t="shared" si="69"/>
        <v>0.23009374938707913</v>
      </c>
      <c r="V112" s="23">
        <f t="shared" si="69"/>
        <v>0.22834287936215153</v>
      </c>
      <c r="W112" s="23">
        <f t="shared" si="69"/>
        <v>0.26278114098642191</v>
      </c>
    </row>
    <row r="113" spans="1:23" x14ac:dyDescent="0.2">
      <c r="A113" t="s">
        <v>95</v>
      </c>
      <c r="B113" t="s">
        <v>10</v>
      </c>
      <c r="C113" s="23">
        <f t="shared" ref="C113:W113" si="70">C90/C18</f>
        <v>9.1803744168851592E-2</v>
      </c>
      <c r="D113" s="23">
        <f t="shared" si="70"/>
        <v>8.6470457045387514E-2</v>
      </c>
      <c r="E113" s="23">
        <f t="shared" si="70"/>
        <v>8.243074969204503E-2</v>
      </c>
      <c r="F113" s="23">
        <f t="shared" si="70"/>
        <v>7.7343154831215191E-2</v>
      </c>
      <c r="G113" s="23">
        <f t="shared" si="70"/>
        <v>7.3689135880546139E-2</v>
      </c>
      <c r="H113" s="23">
        <f t="shared" si="70"/>
        <v>7.0376152730052502E-2</v>
      </c>
      <c r="I113" s="23">
        <f t="shared" si="70"/>
        <v>6.7898132319068119E-2</v>
      </c>
      <c r="J113" s="23">
        <f t="shared" si="70"/>
        <v>6.6163250904842166E-2</v>
      </c>
      <c r="K113" s="23">
        <f t="shared" si="70"/>
        <v>6.7755065196164241E-2</v>
      </c>
      <c r="L113" s="23">
        <f t="shared" si="70"/>
        <v>8.629310608943376E-2</v>
      </c>
      <c r="M113" s="23">
        <f t="shared" si="70"/>
        <v>0.10902327632036797</v>
      </c>
      <c r="N113" s="23">
        <f t="shared" si="70"/>
        <v>0.12693424799899999</v>
      </c>
      <c r="O113" s="23">
        <f t="shared" si="70"/>
        <v>0.15422395478798587</v>
      </c>
      <c r="P113" s="23">
        <f t="shared" si="70"/>
        <v>0.17083561781671916</v>
      </c>
      <c r="Q113" s="23">
        <f t="shared" si="70"/>
        <v>0.18381315353791977</v>
      </c>
      <c r="R113" s="23">
        <f t="shared" si="70"/>
        <v>0.18309002451338222</v>
      </c>
      <c r="S113" s="23">
        <f t="shared" si="70"/>
        <v>0.18623738305325876</v>
      </c>
      <c r="T113" s="23">
        <f t="shared" si="70"/>
        <v>0.18502869537822578</v>
      </c>
      <c r="U113" s="23">
        <f t="shared" si="70"/>
        <v>0.18165425139317964</v>
      </c>
      <c r="V113" s="23">
        <f t="shared" si="70"/>
        <v>0.17560978464059795</v>
      </c>
      <c r="W113" s="23">
        <f t="shared" si="70"/>
        <v>0.19872313124354116</v>
      </c>
    </row>
    <row r="114" spans="1:23" x14ac:dyDescent="0.2">
      <c r="A114" t="s">
        <v>96</v>
      </c>
      <c r="B114" t="s">
        <v>21</v>
      </c>
      <c r="C114" s="23">
        <f t="shared" ref="C114:W114" si="71">C91/C19</f>
        <v>3.6856578849846715E-2</v>
      </c>
      <c r="D114" s="23">
        <f t="shared" si="71"/>
        <v>5.5023389079582048E-2</v>
      </c>
      <c r="E114" s="23">
        <f t="shared" si="71"/>
        <v>6.4234131853146831E-2</v>
      </c>
      <c r="F114" s="23">
        <f t="shared" si="71"/>
        <v>6.3347641143951611E-2</v>
      </c>
      <c r="G114" s="23">
        <f t="shared" si="71"/>
        <v>5.845333005117144E-2</v>
      </c>
      <c r="H114" s="23">
        <f t="shared" si="71"/>
        <v>6.0922482566276186E-2</v>
      </c>
      <c r="I114" s="23">
        <f t="shared" si="71"/>
        <v>5.5693835519708371E-2</v>
      </c>
      <c r="J114" s="23">
        <f t="shared" si="71"/>
        <v>5.6602386458931724E-2</v>
      </c>
      <c r="K114" s="23">
        <f t="shared" si="71"/>
        <v>5.6552317774188371E-2</v>
      </c>
      <c r="L114" s="23">
        <f t="shared" si="71"/>
        <v>6.463750267095994E-2</v>
      </c>
      <c r="M114" s="23">
        <f t="shared" si="71"/>
        <v>7.2650047005113808E-2</v>
      </c>
      <c r="N114" s="23">
        <f t="shared" si="71"/>
        <v>8.1903366453638451E-2</v>
      </c>
      <c r="O114" s="23">
        <f t="shared" si="71"/>
        <v>0.10719677664080443</v>
      </c>
      <c r="P114" s="23">
        <f t="shared" si="71"/>
        <v>0.11869512004768847</v>
      </c>
      <c r="Q114" s="23">
        <f t="shared" si="71"/>
        <v>0.13035531444379722</v>
      </c>
      <c r="R114" s="23">
        <f t="shared" si="71"/>
        <v>0.1404355252138853</v>
      </c>
      <c r="S114" s="23">
        <f t="shared" si="71"/>
        <v>0.14369719388357929</v>
      </c>
      <c r="T114" s="23">
        <f t="shared" si="71"/>
        <v>0.14805093305584335</v>
      </c>
      <c r="U114" s="23">
        <f t="shared" si="71"/>
        <v>0.14471166095147261</v>
      </c>
      <c r="V114" s="23">
        <f t="shared" si="71"/>
        <v>0.13937950574505364</v>
      </c>
      <c r="W114" s="23">
        <f t="shared" si="71"/>
        <v>0.15991749080355658</v>
      </c>
    </row>
    <row r="115" spans="1:23" x14ac:dyDescent="0.2">
      <c r="A115" t="s">
        <v>97</v>
      </c>
      <c r="B115" t="s">
        <v>24</v>
      </c>
      <c r="C115" s="23">
        <f t="shared" ref="C115:W115" si="72">C92/C20</f>
        <v>3.8717256850842471E-2</v>
      </c>
      <c r="D115" s="23">
        <f t="shared" si="72"/>
        <v>3.9971722787645901E-2</v>
      </c>
      <c r="E115" s="23">
        <f t="shared" si="72"/>
        <v>3.8785203751475657E-2</v>
      </c>
      <c r="F115" s="23">
        <f t="shared" si="72"/>
        <v>3.3819254558633181E-2</v>
      </c>
      <c r="G115" s="23">
        <f t="shared" si="72"/>
        <v>3.4361585812085198E-2</v>
      </c>
      <c r="H115" s="23">
        <f t="shared" si="72"/>
        <v>2.8960817503037327E-2</v>
      </c>
      <c r="I115" s="23">
        <f t="shared" si="72"/>
        <v>2.6440894343000735E-2</v>
      </c>
      <c r="J115" s="23">
        <f t="shared" si="72"/>
        <v>2.3137758960651632E-2</v>
      </c>
      <c r="K115" s="23">
        <f t="shared" si="72"/>
        <v>2.5954513960974545E-2</v>
      </c>
      <c r="L115" s="23">
        <f t="shared" si="72"/>
        <v>4.8444830112379253E-2</v>
      </c>
      <c r="M115" s="23">
        <f t="shared" si="72"/>
        <v>7.5474276228397766E-2</v>
      </c>
      <c r="N115" s="23">
        <f t="shared" si="72"/>
        <v>0.10301930869686077</v>
      </c>
      <c r="O115" s="23">
        <f t="shared" si="72"/>
        <v>0.17457208581898401</v>
      </c>
      <c r="P115" s="23">
        <f t="shared" si="72"/>
        <v>0.20863216141907423</v>
      </c>
      <c r="Q115" s="23">
        <f t="shared" si="72"/>
        <v>0.25598281464796546</v>
      </c>
      <c r="R115" s="23">
        <f t="shared" si="72"/>
        <v>0.26677143963114247</v>
      </c>
      <c r="S115" s="23">
        <f t="shared" si="72"/>
        <v>0.28277784188351607</v>
      </c>
      <c r="T115" s="23">
        <f t="shared" si="72"/>
        <v>0.28739410004930854</v>
      </c>
      <c r="U115" s="23">
        <f t="shared" si="72"/>
        <v>0.29590466503769303</v>
      </c>
      <c r="V115" s="23">
        <f t="shared" si="72"/>
        <v>0.29551474142665263</v>
      </c>
      <c r="W115" s="23">
        <f t="shared" si="72"/>
        <v>0.34921771787220907</v>
      </c>
    </row>
    <row r="116" spans="1:23" x14ac:dyDescent="0.2">
      <c r="A116" t="s">
        <v>98</v>
      </c>
      <c r="B116" t="s">
        <v>20</v>
      </c>
      <c r="C116" s="23">
        <f t="shared" ref="C116:W116" si="73">C93/C21</f>
        <v>5.7964536449940991E-2</v>
      </c>
      <c r="D116" s="23">
        <f t="shared" si="73"/>
        <v>5.4196120000540325E-2</v>
      </c>
      <c r="E116" s="23">
        <f t="shared" si="73"/>
        <v>5.0587949367311549E-2</v>
      </c>
      <c r="F116" s="23">
        <f t="shared" si="73"/>
        <v>4.7567863624890093E-2</v>
      </c>
      <c r="G116" s="23">
        <f t="shared" si="73"/>
        <v>4.4791222531345605E-2</v>
      </c>
      <c r="H116" s="23">
        <f t="shared" si="73"/>
        <v>4.1620960188545907E-2</v>
      </c>
      <c r="I116" s="23">
        <f t="shared" si="73"/>
        <v>3.8839437772770151E-2</v>
      </c>
      <c r="J116" s="23">
        <f t="shared" si="73"/>
        <v>3.6320224244778036E-2</v>
      </c>
      <c r="K116" s="23">
        <f t="shared" si="73"/>
        <v>4.6884882609717488E-2</v>
      </c>
      <c r="L116" s="23">
        <f t="shared" si="73"/>
        <v>6.0634356296626425E-2</v>
      </c>
      <c r="M116" s="23">
        <f t="shared" si="73"/>
        <v>9.4054129057416308E-2</v>
      </c>
      <c r="N116" s="23">
        <f t="shared" si="73"/>
        <v>0.13634489938781061</v>
      </c>
      <c r="O116" s="23">
        <f t="shared" si="73"/>
        <v>0.16474401473978498</v>
      </c>
      <c r="P116" s="23">
        <f t="shared" si="73"/>
        <v>0.18193081505278497</v>
      </c>
      <c r="Q116" s="23">
        <f t="shared" si="73"/>
        <v>0.18264709654329514</v>
      </c>
      <c r="R116" s="23">
        <f t="shared" si="73"/>
        <v>0.18305881105522276</v>
      </c>
      <c r="S116" s="23">
        <f t="shared" si="73"/>
        <v>0.18459636397852294</v>
      </c>
      <c r="T116" s="23">
        <f t="shared" si="73"/>
        <v>0.18554402889921884</v>
      </c>
      <c r="U116" s="23">
        <f t="shared" si="73"/>
        <v>0.17186386859897521</v>
      </c>
      <c r="V116" s="23">
        <f t="shared" si="73"/>
        <v>0.15721782028758968</v>
      </c>
      <c r="W116" s="23">
        <f t="shared" si="73"/>
        <v>0.19137312169312171</v>
      </c>
    </row>
    <row r="117" spans="1:23" x14ac:dyDescent="0.2">
      <c r="A117" t="s">
        <v>99</v>
      </c>
      <c r="B117" t="s">
        <v>11</v>
      </c>
      <c r="C117" s="23">
        <f t="shared" ref="C117:W117" si="74">C94/C22</f>
        <v>2.8730120707111312E-2</v>
      </c>
      <c r="D117" s="23">
        <f t="shared" si="74"/>
        <v>3.1316351029993049E-2</v>
      </c>
      <c r="E117" s="23">
        <f t="shared" si="74"/>
        <v>2.9162973516300709E-2</v>
      </c>
      <c r="F117" s="23">
        <f t="shared" si="74"/>
        <v>3.0618670501718324E-2</v>
      </c>
      <c r="G117" s="23">
        <f t="shared" si="74"/>
        <v>3.0277753153156554E-2</v>
      </c>
      <c r="H117" s="23">
        <f t="shared" si="74"/>
        <v>2.7294143060647817E-2</v>
      </c>
      <c r="I117" s="23">
        <f t="shared" si="74"/>
        <v>2.4827378302529807E-2</v>
      </c>
      <c r="J117" s="23">
        <f t="shared" si="74"/>
        <v>3.4673121780282409E-2</v>
      </c>
      <c r="K117" s="23">
        <f t="shared" si="74"/>
        <v>4.7710124978993143E-2</v>
      </c>
      <c r="L117" s="23">
        <f t="shared" si="74"/>
        <v>6.4235025199931531E-2</v>
      </c>
      <c r="M117" s="23">
        <f t="shared" si="74"/>
        <v>9.0982537647607289E-2</v>
      </c>
      <c r="N117" s="23">
        <f t="shared" si="74"/>
        <v>0.11378094553989661</v>
      </c>
      <c r="O117" s="23">
        <f t="shared" si="74"/>
        <v>0.13678408529885899</v>
      </c>
      <c r="P117" s="23">
        <f t="shared" si="74"/>
        <v>0.15156042230252897</v>
      </c>
      <c r="Q117" s="23">
        <f t="shared" si="74"/>
        <v>0.16865706848414297</v>
      </c>
      <c r="R117" s="23">
        <f t="shared" si="74"/>
        <v>0.18030168649350867</v>
      </c>
      <c r="S117" s="23">
        <f t="shared" si="74"/>
        <v>0.18558787147706449</v>
      </c>
      <c r="T117" s="23">
        <f t="shared" si="74"/>
        <v>0.18942453842452056</v>
      </c>
      <c r="U117" s="23">
        <f t="shared" si="74"/>
        <v>0.1851272840047084</v>
      </c>
      <c r="V117" s="23">
        <f t="shared" si="74"/>
        <v>0.18129722459586139</v>
      </c>
      <c r="W117" s="23">
        <f t="shared" si="74"/>
        <v>0.20693904881101377</v>
      </c>
    </row>
    <row r="118" spans="1:23" x14ac:dyDescent="0.2">
      <c r="A118" t="s">
        <v>100</v>
      </c>
      <c r="B118" t="s">
        <v>22</v>
      </c>
      <c r="C118" s="23">
        <f t="shared" ref="C118:W118" si="75">C95/C23</f>
        <v>9.5722683678114096E-2</v>
      </c>
      <c r="D118" s="23">
        <f t="shared" si="75"/>
        <v>9.7126321225621967E-2</v>
      </c>
      <c r="E118" s="23">
        <f t="shared" si="75"/>
        <v>0.10606611924806053</v>
      </c>
      <c r="F118" s="23">
        <f t="shared" si="75"/>
        <v>0.1025858089983482</v>
      </c>
      <c r="G118" s="23">
        <f t="shared" si="75"/>
        <v>0.11259746134853867</v>
      </c>
      <c r="H118" s="23">
        <f t="shared" si="75"/>
        <v>0.11682380462110989</v>
      </c>
      <c r="I118" s="23">
        <f t="shared" si="75"/>
        <v>0.11520076636238606</v>
      </c>
      <c r="J118" s="23">
        <f t="shared" si="75"/>
        <v>0.11396725010970696</v>
      </c>
      <c r="K118" s="23">
        <f t="shared" si="75"/>
        <v>0.12739450084821688</v>
      </c>
      <c r="L118" s="23">
        <f t="shared" si="75"/>
        <v>0.15884016852100602</v>
      </c>
      <c r="M118" s="23">
        <f t="shared" si="75"/>
        <v>0.19879799563767175</v>
      </c>
      <c r="N118" s="23">
        <f t="shared" si="75"/>
        <v>0.21924472542528436</v>
      </c>
      <c r="O118" s="23">
        <f t="shared" si="75"/>
        <v>0.31588822055817228</v>
      </c>
      <c r="P118" s="23">
        <f t="shared" si="75"/>
        <v>0.34417389641730856</v>
      </c>
      <c r="Q118" s="23">
        <f t="shared" si="75"/>
        <v>0.38851939326275869</v>
      </c>
      <c r="R118" s="23">
        <f t="shared" si="75"/>
        <v>0.41956190099902457</v>
      </c>
      <c r="S118" s="23">
        <f t="shared" si="75"/>
        <v>0.43266317331886189</v>
      </c>
      <c r="T118" s="23">
        <f t="shared" si="75"/>
        <v>0.42860433172968393</v>
      </c>
      <c r="U118" s="23">
        <f t="shared" si="75"/>
        <v>0.42115393728989586</v>
      </c>
      <c r="V118" s="23">
        <f t="shared" si="75"/>
        <v>0.41753519049873877</v>
      </c>
      <c r="W118" s="23">
        <f t="shared" si="75"/>
        <v>0.48598508776125116</v>
      </c>
    </row>
    <row r="119" spans="1:23" x14ac:dyDescent="0.2">
      <c r="A119" t="s">
        <v>101</v>
      </c>
      <c r="B119" t="s">
        <v>12</v>
      </c>
      <c r="C119" s="23">
        <f t="shared" ref="C119:W119" si="76">C96/C24</f>
        <v>5.1952144817130459E-2</v>
      </c>
      <c r="D119" s="23">
        <f t="shared" si="76"/>
        <v>3.7331766440873063E-2</v>
      </c>
      <c r="E119" s="23">
        <f t="shared" si="76"/>
        <v>2.9817609430680923E-2</v>
      </c>
      <c r="F119" s="23">
        <f t="shared" si="76"/>
        <v>3.0837249035795041E-2</v>
      </c>
      <c r="G119" s="23">
        <f t="shared" si="76"/>
        <v>2.6820865137971526E-2</v>
      </c>
      <c r="H119" s="23">
        <f t="shared" si="76"/>
        <v>2.0444046281153264E-2</v>
      </c>
      <c r="I119" s="23">
        <f t="shared" si="76"/>
        <v>1.542409034889407E-2</v>
      </c>
      <c r="J119" s="23">
        <f t="shared" si="76"/>
        <v>9.9896390261089013E-3</v>
      </c>
      <c r="K119" s="23">
        <f t="shared" si="76"/>
        <v>1.5076309903682824E-2</v>
      </c>
      <c r="L119" s="23">
        <f t="shared" si="76"/>
        <v>4.1663974105105563E-2</v>
      </c>
      <c r="M119" s="23">
        <f t="shared" si="76"/>
        <v>7.8382655460463677E-2</v>
      </c>
      <c r="N119" s="23">
        <f t="shared" si="76"/>
        <v>8.717535492243568E-2</v>
      </c>
      <c r="O119" s="23">
        <f t="shared" si="76"/>
        <v>0.11603933820499322</v>
      </c>
      <c r="P119" s="23">
        <f t="shared" si="76"/>
        <v>0.13435836019696112</v>
      </c>
      <c r="Q119" s="23">
        <f t="shared" si="76"/>
        <v>0.14223619071469124</v>
      </c>
      <c r="R119" s="23">
        <f t="shared" si="76"/>
        <v>0.14595425067627341</v>
      </c>
      <c r="S119" s="23">
        <f t="shared" si="76"/>
        <v>0.14835325658954787</v>
      </c>
      <c r="T119" s="23">
        <f t="shared" si="76"/>
        <v>0.14556067838159048</v>
      </c>
      <c r="U119" s="23">
        <f t="shared" si="76"/>
        <v>0.14001902829893728</v>
      </c>
      <c r="V119" s="23">
        <f t="shared" si="76"/>
        <v>0.12651170031924971</v>
      </c>
      <c r="W119" s="23">
        <f t="shared" si="76"/>
        <v>0.16065906450171308</v>
      </c>
    </row>
    <row r="120" spans="1:23" x14ac:dyDescent="0.2">
      <c r="A120" t="s">
        <v>102</v>
      </c>
      <c r="B120" t="s">
        <v>23</v>
      </c>
      <c r="C120" s="23">
        <f t="shared" ref="C120:W120" si="77">C97/C25</f>
        <v>6.0931025806859912E-2</v>
      </c>
      <c r="D120" s="23">
        <f t="shared" si="77"/>
        <v>6.2349123315068762E-2</v>
      </c>
      <c r="E120" s="23">
        <f t="shared" si="77"/>
        <v>6.4200195583495212E-2</v>
      </c>
      <c r="F120" s="23">
        <f t="shared" si="77"/>
        <v>6.1111646261962992E-2</v>
      </c>
      <c r="G120" s="23">
        <f t="shared" si="77"/>
        <v>6.0567164318036104E-2</v>
      </c>
      <c r="H120" s="23">
        <f t="shared" si="77"/>
        <v>6.2414087562826404E-2</v>
      </c>
      <c r="I120" s="23">
        <f t="shared" si="77"/>
        <v>5.8900448585059322E-2</v>
      </c>
      <c r="J120" s="23">
        <f t="shared" si="77"/>
        <v>5.7607987251043435E-2</v>
      </c>
      <c r="K120" s="23">
        <f t="shared" si="77"/>
        <v>6.7142168698587981E-2</v>
      </c>
      <c r="L120" s="23">
        <f t="shared" si="77"/>
        <v>8.722387529305925E-2</v>
      </c>
      <c r="M120" s="23">
        <f t="shared" si="77"/>
        <v>0.11581817436042767</v>
      </c>
      <c r="N120" s="23">
        <f t="shared" si="77"/>
        <v>0.1371345891895093</v>
      </c>
      <c r="O120" s="23">
        <f t="shared" si="77"/>
        <v>0.18347679029850672</v>
      </c>
      <c r="P120" s="23">
        <f t="shared" si="77"/>
        <v>0.20632177257171083</v>
      </c>
      <c r="Q120" s="23">
        <f t="shared" si="77"/>
        <v>0.23052774575210386</v>
      </c>
      <c r="R120" s="23">
        <f t="shared" si="77"/>
        <v>0.24430368043504486</v>
      </c>
      <c r="S120" s="23">
        <f t="shared" si="77"/>
        <v>0.24868479135243843</v>
      </c>
      <c r="T120" s="23">
        <f t="shared" si="77"/>
        <v>0.24797598715183519</v>
      </c>
      <c r="U120" s="23">
        <f t="shared" si="77"/>
        <v>0.24363436222483706</v>
      </c>
      <c r="V120" s="23">
        <f t="shared" si="77"/>
        <v>0.23705330695099183</v>
      </c>
      <c r="W120" s="23">
        <f t="shared" si="77"/>
        <v>0.27068101752878221</v>
      </c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INDICE</vt:lpstr>
      <vt:lpstr>recursos</vt:lpstr>
      <vt:lpstr>empleos</vt:lpstr>
      <vt:lpstr>otras variables</vt:lpstr>
    </vt:vector>
  </TitlesOfParts>
  <Company>IAE - CSIC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 DE LA FUENTE</dc:creator>
  <cp:lastModifiedBy>Ángel de la Fuente Moreno</cp:lastModifiedBy>
  <dcterms:created xsi:type="dcterms:W3CDTF">2017-04-22T22:29:43Z</dcterms:created>
  <dcterms:modified xsi:type="dcterms:W3CDTF">2021-04-04T22:55:47Z</dcterms:modified>
</cp:coreProperties>
</file>