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delafuente/Library/CloudStorage/Dropbox/WORK CURRENT 19/Financiación Autonomica WIP/cuentas regionales 2003-/finanzas regs 2003-25/"/>
    </mc:Choice>
  </mc:AlternateContent>
  <xr:revisionPtr revIDLastSave="0" documentId="13_ncr:1_{846BFBAE-7D4B-714A-970F-931B500494D5}" xr6:coauthVersionLast="47" xr6:coauthVersionMax="47" xr10:uidLastSave="{00000000-0000-0000-0000-000000000000}"/>
  <bookViews>
    <workbookView xWindow="0" yWindow="3560" windowWidth="29660" windowHeight="17460" tabRatio="500" activeTab="3" xr2:uid="{00000000-000D-0000-FFFF-FFFF00000000}"/>
  </bookViews>
  <sheets>
    <sheet name="INDICE" sheetId="23" r:id="rId1"/>
    <sheet name="recursos" sheetId="2" r:id="rId2"/>
    <sheet name="empleos" sheetId="3" r:id="rId3"/>
    <sheet name="otras variables" sheetId="24" r:id="rId4"/>
    <sheet name="Sheet2" sheetId="26" r:id="rId5"/>
    <sheet name="Sheet1" sheetId="2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9" i="24" l="1"/>
  <c r="D25" i="3"/>
  <c r="E25" i="3"/>
  <c r="F25" i="3"/>
  <c r="C25" i="3"/>
  <c r="AA28" i="24"/>
  <c r="AB28" i="24"/>
  <c r="AB119" i="24"/>
  <c r="AB120" i="24"/>
  <c r="AB121" i="24"/>
  <c r="AB122" i="24"/>
  <c r="AB123" i="24"/>
  <c r="AB124" i="24"/>
  <c r="AB125" i="24"/>
  <c r="AB126" i="24"/>
  <c r="AB127" i="24"/>
  <c r="AB128" i="24"/>
  <c r="AB129" i="24"/>
  <c r="AB130" i="24"/>
  <c r="AB131" i="24"/>
  <c r="AB132" i="24"/>
  <c r="AB133" i="24"/>
  <c r="AB134" i="24"/>
  <c r="AB135" i="24"/>
  <c r="AB136" i="24"/>
  <c r="AB112" i="24"/>
  <c r="AB113" i="24" s="1"/>
  <c r="AB71" i="24"/>
  <c r="AB72" i="24"/>
  <c r="AB73" i="24"/>
  <c r="AB74" i="24"/>
  <c r="AB75" i="24"/>
  <c r="AB76" i="24"/>
  <c r="AB77" i="24"/>
  <c r="AB78" i="24"/>
  <c r="AB79" i="24"/>
  <c r="AB80" i="24"/>
  <c r="AB81" i="24"/>
  <c r="AB82" i="24"/>
  <c r="AB83" i="24"/>
  <c r="AB84" i="24"/>
  <c r="AB85" i="24"/>
  <c r="AB86" i="24"/>
  <c r="AB87" i="24"/>
  <c r="AB66" i="24"/>
  <c r="AB88" i="24" s="1"/>
  <c r="AB34" i="24" l="1"/>
  <c r="AB35" i="24" s="1"/>
  <c r="AB40" i="24" s="1"/>
  <c r="AA34" i="24"/>
  <c r="AA35" i="24" s="1"/>
  <c r="AB26" i="24"/>
  <c r="AB43" i="24" l="1"/>
  <c r="AB223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8" i="3"/>
  <c r="AB28" i="3"/>
  <c r="AB228" i="3"/>
  <c r="AA223" i="3"/>
  <c r="AB204" i="3"/>
  <c r="AB179" i="3"/>
  <c r="AB174" i="3"/>
  <c r="AB155" i="3"/>
  <c r="AB150" i="3"/>
  <c r="AB131" i="3"/>
  <c r="AB126" i="3"/>
  <c r="AB107" i="3"/>
  <c r="AB101" i="3"/>
  <c r="AB82" i="3"/>
  <c r="AB77" i="3"/>
  <c r="AB58" i="3"/>
  <c r="AB53" i="3"/>
  <c r="AB26" i="3"/>
  <c r="AB34" i="3"/>
  <c r="AB7" i="3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11" i="2"/>
  <c r="AB80" i="2"/>
  <c r="AB55" i="2"/>
  <c r="AB85" i="2"/>
  <c r="AB61" i="2"/>
  <c r="AB36" i="2"/>
  <c r="AB29" i="2"/>
  <c r="AB10" i="2"/>
  <c r="AA119" i="24"/>
  <c r="AA120" i="24"/>
  <c r="AA121" i="24"/>
  <c r="AA122" i="24"/>
  <c r="AA123" i="24"/>
  <c r="AA124" i="24"/>
  <c r="AA125" i="24"/>
  <c r="AA126" i="24"/>
  <c r="AA127" i="24"/>
  <c r="AA128" i="24"/>
  <c r="AA129" i="24"/>
  <c r="AA130" i="24"/>
  <c r="AA131" i="24"/>
  <c r="AA132" i="24"/>
  <c r="AA133" i="24"/>
  <c r="AA134" i="24"/>
  <c r="AA135" i="24"/>
  <c r="AA112" i="24"/>
  <c r="AA113" i="24" s="1"/>
  <c r="AA71" i="24"/>
  <c r="AA72" i="24"/>
  <c r="AA73" i="24"/>
  <c r="AA74" i="24"/>
  <c r="AA75" i="24"/>
  <c r="AA76" i="24"/>
  <c r="AA77" i="24"/>
  <c r="AA78" i="24"/>
  <c r="AA79" i="24"/>
  <c r="AA80" i="24"/>
  <c r="AA81" i="24"/>
  <c r="AA82" i="24"/>
  <c r="AA83" i="24"/>
  <c r="AA84" i="24"/>
  <c r="AA85" i="24"/>
  <c r="AA86" i="24"/>
  <c r="AA87" i="24"/>
  <c r="AA88" i="24"/>
  <c r="AA66" i="24"/>
  <c r="Z66" i="24"/>
  <c r="Y66" i="24"/>
  <c r="AA136" i="24" l="1"/>
  <c r="H43" i="24"/>
  <c r="I43" i="24"/>
  <c r="P43" i="24"/>
  <c r="Q43" i="24"/>
  <c r="X43" i="24"/>
  <c r="H40" i="24"/>
  <c r="I40" i="24"/>
  <c r="J40" i="24"/>
  <c r="J43" i="24" s="1"/>
  <c r="K40" i="24"/>
  <c r="K43" i="24" s="1"/>
  <c r="P40" i="24"/>
  <c r="Q40" i="24"/>
  <c r="R40" i="24"/>
  <c r="R43" i="24" s="1"/>
  <c r="S40" i="24"/>
  <c r="S43" i="24" s="1"/>
  <c r="X40" i="24"/>
  <c r="D35" i="24"/>
  <c r="D40" i="24" s="1"/>
  <c r="D43" i="24" s="1"/>
  <c r="E35" i="24"/>
  <c r="E40" i="24" s="1"/>
  <c r="E43" i="24" s="1"/>
  <c r="H35" i="24"/>
  <c r="I35" i="24"/>
  <c r="J35" i="24"/>
  <c r="K35" i="24"/>
  <c r="L35" i="24"/>
  <c r="L40" i="24" s="1"/>
  <c r="L43" i="24" s="1"/>
  <c r="M35" i="24"/>
  <c r="M40" i="24" s="1"/>
  <c r="M43" i="24" s="1"/>
  <c r="P35" i="24"/>
  <c r="Q35" i="24"/>
  <c r="R35" i="24"/>
  <c r="S35" i="24"/>
  <c r="T35" i="24"/>
  <c r="T40" i="24" s="1"/>
  <c r="T43" i="24" s="1"/>
  <c r="U35" i="24"/>
  <c r="U40" i="24" s="1"/>
  <c r="U43" i="24" s="1"/>
  <c r="X35" i="24"/>
  <c r="D34" i="24"/>
  <c r="E34" i="24"/>
  <c r="F34" i="24"/>
  <c r="F35" i="24" s="1"/>
  <c r="F40" i="24" s="1"/>
  <c r="F43" i="24" s="1"/>
  <c r="G34" i="24"/>
  <c r="G35" i="24" s="1"/>
  <c r="G40" i="24" s="1"/>
  <c r="G43" i="24" s="1"/>
  <c r="H34" i="24"/>
  <c r="I34" i="24"/>
  <c r="J34" i="24"/>
  <c r="K34" i="24"/>
  <c r="L34" i="24"/>
  <c r="M34" i="24"/>
  <c r="N34" i="24"/>
  <c r="N35" i="24" s="1"/>
  <c r="N40" i="24" s="1"/>
  <c r="N43" i="24" s="1"/>
  <c r="O34" i="24"/>
  <c r="O35" i="24" s="1"/>
  <c r="O40" i="24" s="1"/>
  <c r="O43" i="24" s="1"/>
  <c r="P34" i="24"/>
  <c r="Q34" i="24"/>
  <c r="R34" i="24"/>
  <c r="S34" i="24"/>
  <c r="T34" i="24"/>
  <c r="U34" i="24"/>
  <c r="V34" i="24"/>
  <c r="V35" i="24" s="1"/>
  <c r="V40" i="24" s="1"/>
  <c r="V43" i="24" s="1"/>
  <c r="W34" i="24"/>
  <c r="W35" i="24" s="1"/>
  <c r="W40" i="24" s="1"/>
  <c r="W43" i="24" s="1"/>
  <c r="X34" i="24"/>
  <c r="Y34" i="24"/>
  <c r="Y35" i="24" s="1"/>
  <c r="Y40" i="24" s="1"/>
  <c r="Y43" i="24" s="1"/>
  <c r="Z34" i="24"/>
  <c r="Z35" i="24" s="1"/>
  <c r="Z40" i="24" s="1"/>
  <c r="Z43" i="24" s="1"/>
  <c r="AA40" i="24"/>
  <c r="AB41" i="24" s="1"/>
  <c r="C34" i="24"/>
  <c r="C35" i="24" s="1"/>
  <c r="C40" i="24" s="1"/>
  <c r="C43" i="24" s="1"/>
  <c r="D31" i="24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O31" i="24" s="1"/>
  <c r="P31" i="24" s="1"/>
  <c r="Q31" i="24" s="1"/>
  <c r="R31" i="24" s="1"/>
  <c r="S31" i="24" s="1"/>
  <c r="T31" i="24" s="1"/>
  <c r="U31" i="24" s="1"/>
  <c r="V31" i="24" s="1"/>
  <c r="W31" i="24" s="1"/>
  <c r="X31" i="24" s="1"/>
  <c r="Y31" i="24" s="1"/>
  <c r="Z31" i="24" s="1"/>
  <c r="AA31" i="24" s="1"/>
  <c r="AB31" i="24" s="1"/>
  <c r="AA26" i="24"/>
  <c r="AA41" i="24" l="1"/>
  <c r="AA43" i="24"/>
  <c r="AA174" i="3"/>
  <c r="AA150" i="3"/>
  <c r="AA126" i="3"/>
  <c r="AA101" i="3"/>
  <c r="AA77" i="3"/>
  <c r="AA53" i="3"/>
  <c r="AA26" i="3"/>
  <c r="AA28" i="3"/>
  <c r="AA80" i="2"/>
  <c r="AA55" i="2"/>
  <c r="AA29" i="2"/>
  <c r="Z29" i="2"/>
  <c r="AA44" i="24" l="1"/>
  <c r="AB44" i="24"/>
  <c r="Z113" i="24"/>
  <c r="X113" i="24"/>
  <c r="W113" i="24"/>
  <c r="V113" i="24"/>
  <c r="P114" i="24"/>
  <c r="M113" i="24"/>
  <c r="N113" i="24"/>
  <c r="O113" i="24"/>
  <c r="O114" i="24" s="1"/>
  <c r="P113" i="24"/>
  <c r="L113" i="24"/>
  <c r="Z41" i="24"/>
  <c r="Y41" i="24"/>
  <c r="X41" i="24"/>
  <c r="W41" i="24"/>
  <c r="V41" i="24"/>
  <c r="V44" i="24"/>
  <c r="X44" i="24"/>
  <c r="Y44" i="24"/>
  <c r="Z130" i="24"/>
  <c r="Z135" i="24"/>
  <c r="Y112" i="24"/>
  <c r="Z119" i="24"/>
  <c r="Z120" i="24"/>
  <c r="Z121" i="24"/>
  <c r="Z122" i="24"/>
  <c r="Z123" i="24"/>
  <c r="Z124" i="24"/>
  <c r="Z125" i="24"/>
  <c r="Z126" i="24"/>
  <c r="Z127" i="24"/>
  <c r="Z128" i="24"/>
  <c r="Z129" i="24"/>
  <c r="Z133" i="24"/>
  <c r="Z131" i="24"/>
  <c r="Z132" i="24"/>
  <c r="Z134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Z88" i="24"/>
  <c r="N114" i="24" l="1"/>
  <c r="W44" i="24"/>
  <c r="M114" i="24"/>
  <c r="Z44" i="24"/>
  <c r="Z136" i="24"/>
  <c r="Z26" i="24"/>
  <c r="Z223" i="3"/>
  <c r="Z174" i="3"/>
  <c r="Z150" i="3"/>
  <c r="Z126" i="3"/>
  <c r="Z101" i="3"/>
  <c r="Z77" i="3"/>
  <c r="Z53" i="3"/>
  <c r="Y28" i="3"/>
  <c r="Z26" i="3"/>
  <c r="Z28" i="3"/>
  <c r="Z80" i="2"/>
  <c r="Z55" i="2"/>
  <c r="D54" i="25"/>
  <c r="E54" i="25" s="1"/>
  <c r="F54" i="25" s="1"/>
  <c r="G54" i="25" s="1"/>
  <c r="H54" i="25" s="1"/>
  <c r="I54" i="25" s="1"/>
  <c r="J54" i="25" s="1"/>
  <c r="K54" i="25" s="1"/>
  <c r="L54" i="25" s="1"/>
  <c r="M54" i="25" s="1"/>
  <c r="N54" i="25" s="1"/>
  <c r="O54" i="25" s="1"/>
  <c r="P54" i="25" s="1"/>
  <c r="Q54" i="25" s="1"/>
  <c r="R54" i="25" s="1"/>
  <c r="S54" i="25" s="1"/>
  <c r="T54" i="25" s="1"/>
  <c r="U54" i="25" s="1"/>
  <c r="V54" i="25" s="1"/>
  <c r="W54" i="25" s="1"/>
  <c r="X54" i="25" s="1"/>
  <c r="Y54" i="25" s="1"/>
  <c r="D33" i="25"/>
  <c r="E33" i="25" s="1"/>
  <c r="F33" i="25" s="1"/>
  <c r="G33" i="25" s="1"/>
  <c r="H33" i="25" s="1"/>
  <c r="I33" i="25" s="1"/>
  <c r="J33" i="25" s="1"/>
  <c r="K33" i="25" s="1"/>
  <c r="L33" i="25" s="1"/>
  <c r="M33" i="25" s="1"/>
  <c r="N33" i="25" s="1"/>
  <c r="O33" i="25" s="1"/>
  <c r="P33" i="25" s="1"/>
  <c r="Q33" i="25" s="1"/>
  <c r="R33" i="25" s="1"/>
  <c r="S33" i="25" s="1"/>
  <c r="T33" i="25" s="1"/>
  <c r="U33" i="25" s="1"/>
  <c r="V33" i="25" s="1"/>
  <c r="W33" i="25" s="1"/>
  <c r="X33" i="25" s="1"/>
  <c r="Y33" i="25" s="1"/>
  <c r="D24" i="25"/>
  <c r="E24" i="25" s="1"/>
  <c r="F24" i="25" s="1"/>
  <c r="G24" i="25" s="1"/>
  <c r="H24" i="25" s="1"/>
  <c r="I24" i="25" s="1"/>
  <c r="J24" i="25" s="1"/>
  <c r="K24" i="25" s="1"/>
  <c r="L24" i="25" s="1"/>
  <c r="M24" i="25" s="1"/>
  <c r="N24" i="25" s="1"/>
  <c r="O24" i="25" s="1"/>
  <c r="P24" i="25" s="1"/>
  <c r="Q24" i="25" s="1"/>
  <c r="R24" i="25" s="1"/>
  <c r="S24" i="25" s="1"/>
  <c r="T24" i="25" s="1"/>
  <c r="U24" i="25" s="1"/>
  <c r="V24" i="25" s="1"/>
  <c r="W24" i="25" s="1"/>
  <c r="X24" i="25" s="1"/>
  <c r="Y24" i="25" s="1"/>
  <c r="D10" i="25"/>
  <c r="E10" i="25"/>
  <c r="F10" i="25"/>
  <c r="G10" i="25"/>
  <c r="H10" i="25"/>
  <c r="I10" i="25"/>
  <c r="I12" i="25" s="1"/>
  <c r="J10" i="25"/>
  <c r="K10" i="25"/>
  <c r="L10" i="25"/>
  <c r="M10" i="25"/>
  <c r="N10" i="25"/>
  <c r="N12" i="25" s="1"/>
  <c r="O10" i="25"/>
  <c r="P10" i="25"/>
  <c r="Q10" i="25"/>
  <c r="Q12" i="25" s="1"/>
  <c r="R10" i="25"/>
  <c r="S10" i="25"/>
  <c r="T10" i="25"/>
  <c r="U10" i="25"/>
  <c r="V10" i="25"/>
  <c r="V12" i="25" s="1"/>
  <c r="W10" i="25"/>
  <c r="X10" i="25"/>
  <c r="Y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O12" i="25" s="1"/>
  <c r="P11" i="25"/>
  <c r="Q11" i="25"/>
  <c r="R11" i="25"/>
  <c r="S11" i="25"/>
  <c r="T11" i="25"/>
  <c r="U11" i="25"/>
  <c r="V11" i="25"/>
  <c r="W11" i="25"/>
  <c r="X11" i="25"/>
  <c r="Y11" i="25"/>
  <c r="D13" i="25"/>
  <c r="D21" i="25" s="1"/>
  <c r="E13" i="25"/>
  <c r="E21" i="25" s="1"/>
  <c r="F13" i="25"/>
  <c r="F21" i="25" s="1"/>
  <c r="G13" i="25"/>
  <c r="G17" i="25" s="1"/>
  <c r="H13" i="25"/>
  <c r="I13" i="25"/>
  <c r="J13" i="25"/>
  <c r="K13" i="25"/>
  <c r="L13" i="25"/>
  <c r="M13" i="25"/>
  <c r="M21" i="25" s="1"/>
  <c r="N13" i="25"/>
  <c r="N21" i="25" s="1"/>
  <c r="O13" i="25"/>
  <c r="O21" i="25" s="1"/>
  <c r="P13" i="25"/>
  <c r="P21" i="25" s="1"/>
  <c r="Q13" i="25"/>
  <c r="R13" i="25"/>
  <c r="S13" i="25"/>
  <c r="T13" i="25"/>
  <c r="U13" i="25"/>
  <c r="V13" i="25"/>
  <c r="W13" i="25"/>
  <c r="X13" i="25"/>
  <c r="Y13" i="25"/>
  <c r="C13" i="25"/>
  <c r="C11" i="25"/>
  <c r="C10" i="25"/>
  <c r="C12" i="25" s="1"/>
  <c r="P9" i="25"/>
  <c r="Q9" i="25"/>
  <c r="D8" i="25"/>
  <c r="E8" i="25"/>
  <c r="F8" i="25"/>
  <c r="G8" i="25"/>
  <c r="H8" i="25"/>
  <c r="I8" i="25"/>
  <c r="J8" i="25"/>
  <c r="K8" i="25"/>
  <c r="L8" i="25"/>
  <c r="M8" i="25"/>
  <c r="N8" i="25"/>
  <c r="O8" i="25"/>
  <c r="O9" i="25" s="1"/>
  <c r="P8" i="25"/>
  <c r="Q8" i="25"/>
  <c r="R8" i="25"/>
  <c r="S8" i="25"/>
  <c r="T8" i="25"/>
  <c r="U8" i="25"/>
  <c r="V8" i="25"/>
  <c r="W8" i="25"/>
  <c r="X8" i="25"/>
  <c r="Y8" i="25"/>
  <c r="C8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C7" i="25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F28" i="3"/>
  <c r="L20" i="25" l="1"/>
  <c r="L12" i="25"/>
  <c r="R12" i="25"/>
  <c r="J12" i="25"/>
  <c r="K20" i="25"/>
  <c r="H12" i="25"/>
  <c r="H22" i="25" s="1"/>
  <c r="P12" i="25"/>
  <c r="P22" i="25" s="1"/>
  <c r="D9" i="25"/>
  <c r="L9" i="25"/>
  <c r="K9" i="25"/>
  <c r="R9" i="25"/>
  <c r="C9" i="25"/>
  <c r="C19" i="25" s="1"/>
  <c r="T17" i="25"/>
  <c r="W9" i="25"/>
  <c r="W19" i="25" s="1"/>
  <c r="V9" i="25"/>
  <c r="V19" i="25" s="1"/>
  <c r="N9" i="25"/>
  <c r="N19" i="25" s="1"/>
  <c r="S18" i="25"/>
  <c r="H9" i="25"/>
  <c r="F9" i="25"/>
  <c r="F19" i="25" s="1"/>
  <c r="S12" i="25"/>
  <c r="R22" i="25"/>
  <c r="C21" i="25"/>
  <c r="W20" i="25"/>
  <c r="Y20" i="25"/>
  <c r="I9" i="25"/>
  <c r="I19" i="25" s="1"/>
  <c r="T9" i="25"/>
  <c r="T19" i="25" s="1"/>
  <c r="S9" i="25"/>
  <c r="S19" i="25" s="1"/>
  <c r="G9" i="25"/>
  <c r="G19" i="25" s="1"/>
  <c r="Q19" i="25"/>
  <c r="E9" i="25"/>
  <c r="E19" i="25" s="1"/>
  <c r="U18" i="25"/>
  <c r="U17" i="25"/>
  <c r="P17" i="25"/>
  <c r="D19" i="25"/>
  <c r="I18" i="25"/>
  <c r="O20" i="25"/>
  <c r="R19" i="25"/>
  <c r="F20" i="25"/>
  <c r="Q20" i="25"/>
  <c r="D17" i="25"/>
  <c r="P20" i="25"/>
  <c r="O17" i="25"/>
  <c r="W18" i="25"/>
  <c r="P19" i="25"/>
  <c r="D20" i="25"/>
  <c r="K18" i="25"/>
  <c r="W17" i="25"/>
  <c r="K17" i="25"/>
  <c r="V18" i="25"/>
  <c r="J18" i="25"/>
  <c r="O19" i="25"/>
  <c r="O18" i="25"/>
  <c r="V17" i="25"/>
  <c r="J17" i="25"/>
  <c r="L19" i="25"/>
  <c r="D18" i="25"/>
  <c r="L18" i="25"/>
  <c r="L17" i="25"/>
  <c r="K19" i="25"/>
  <c r="O22" i="25"/>
  <c r="P18" i="25"/>
  <c r="G21" i="25"/>
  <c r="T18" i="25"/>
  <c r="H18" i="25"/>
  <c r="R21" i="25"/>
  <c r="N18" i="25"/>
  <c r="G18" i="25"/>
  <c r="Q21" i="25"/>
  <c r="R18" i="25"/>
  <c r="F18" i="25"/>
  <c r="S17" i="25"/>
  <c r="N20" i="25"/>
  <c r="C18" i="25"/>
  <c r="H19" i="25"/>
  <c r="Q18" i="25"/>
  <c r="E18" i="25"/>
  <c r="C22" i="25"/>
  <c r="R17" i="25"/>
  <c r="M20" i="25"/>
  <c r="H17" i="25"/>
  <c r="N22" i="25"/>
  <c r="Q17" i="25"/>
  <c r="S21" i="25"/>
  <c r="X21" i="25"/>
  <c r="L22" i="25"/>
  <c r="V22" i="25"/>
  <c r="J22" i="25"/>
  <c r="E20" i="25"/>
  <c r="M18" i="25"/>
  <c r="W21" i="25"/>
  <c r="K21" i="25"/>
  <c r="U20" i="25"/>
  <c r="I22" i="25"/>
  <c r="S22" i="25"/>
  <c r="V21" i="25"/>
  <c r="J21" i="25"/>
  <c r="T20" i="25"/>
  <c r="C20" i="25"/>
  <c r="I21" i="25"/>
  <c r="G20" i="25"/>
  <c r="Q22" i="25"/>
  <c r="H21" i="25"/>
  <c r="X20" i="25"/>
  <c r="Y21" i="25"/>
  <c r="Y18" i="25"/>
  <c r="X17" i="25"/>
  <c r="X18" i="25"/>
  <c r="Y9" i="25"/>
  <c r="Y19" i="25" s="1"/>
  <c r="M9" i="25"/>
  <c r="M19" i="25" s="1"/>
  <c r="U9" i="25"/>
  <c r="U19" i="25" s="1"/>
  <c r="F17" i="25"/>
  <c r="E17" i="25"/>
  <c r="X9" i="25"/>
  <c r="X19" i="25" s="1"/>
  <c r="J9" i="25"/>
  <c r="J19" i="25" s="1"/>
  <c r="I17" i="25"/>
  <c r="N17" i="25"/>
  <c r="C17" i="25"/>
  <c r="Y17" i="25"/>
  <c r="M17" i="25"/>
  <c r="Y12" i="25"/>
  <c r="Y22" i="25" s="1"/>
  <c r="T12" i="25"/>
  <c r="T22" i="25" s="1"/>
  <c r="W12" i="25"/>
  <c r="W22" i="25" s="1"/>
  <c r="E12" i="25"/>
  <c r="E22" i="25" s="1"/>
  <c r="V20" i="25"/>
  <c r="J20" i="25"/>
  <c r="U12" i="25"/>
  <c r="U22" i="25" s="1"/>
  <c r="L21" i="25"/>
  <c r="G12" i="25"/>
  <c r="G22" i="25" s="1"/>
  <c r="U21" i="25"/>
  <c r="H20" i="25"/>
  <c r="F12" i="25"/>
  <c r="F22" i="25" s="1"/>
  <c r="X12" i="25"/>
  <c r="X22" i="25" s="1"/>
  <c r="T21" i="25"/>
  <c r="S20" i="25"/>
  <c r="D12" i="25"/>
  <c r="D22" i="25" s="1"/>
  <c r="I20" i="25"/>
  <c r="M12" i="25"/>
  <c r="M22" i="25" s="1"/>
  <c r="K12" i="25"/>
  <c r="K22" i="25" s="1"/>
  <c r="R20" i="25"/>
  <c r="Y96" i="24"/>
  <c r="Y97" i="24"/>
  <c r="Y98" i="24"/>
  <c r="Y99" i="24"/>
  <c r="Y100" i="24"/>
  <c r="Y101" i="24"/>
  <c r="Y102" i="24"/>
  <c r="Y103" i="24"/>
  <c r="Y104" i="24"/>
  <c r="Y105" i="24"/>
  <c r="Y106" i="24"/>
  <c r="Y107" i="24"/>
  <c r="Y108" i="24"/>
  <c r="Y109" i="24"/>
  <c r="Y110" i="24"/>
  <c r="Y111" i="24"/>
  <c r="Y95" i="24"/>
  <c r="Y71" i="24"/>
  <c r="Y72" i="24"/>
  <c r="Y73" i="24"/>
  <c r="Y74" i="24"/>
  <c r="Y75" i="24"/>
  <c r="Y76" i="24"/>
  <c r="Y77" i="24"/>
  <c r="Y78" i="24"/>
  <c r="Y79" i="24"/>
  <c r="Y80" i="24"/>
  <c r="Y81" i="24"/>
  <c r="Y82" i="24"/>
  <c r="Y83" i="24"/>
  <c r="Y84" i="24"/>
  <c r="Y85" i="24"/>
  <c r="Y86" i="24"/>
  <c r="Y87" i="24"/>
  <c r="Y14" i="25"/>
  <c r="X66" i="24"/>
  <c r="X14" i="25" s="1"/>
  <c r="Y26" i="24"/>
  <c r="R223" i="3"/>
  <c r="S223" i="3"/>
  <c r="T223" i="3"/>
  <c r="U223" i="3"/>
  <c r="V223" i="3"/>
  <c r="W223" i="3"/>
  <c r="X223" i="3"/>
  <c r="Y223" i="3"/>
  <c r="Y174" i="3"/>
  <c r="Y150" i="3"/>
  <c r="Y126" i="3"/>
  <c r="Y101" i="3"/>
  <c r="Y77" i="3"/>
  <c r="Y53" i="3"/>
  <c r="Y80" i="2"/>
  <c r="Y55" i="2"/>
  <c r="Y28" i="25" l="1"/>
  <c r="Y113" i="24"/>
  <c r="X30" i="25"/>
  <c r="X35" i="25" s="1"/>
  <c r="X27" i="25"/>
  <c r="X25" i="25"/>
  <c r="X29" i="25"/>
  <c r="X34" i="25" s="1"/>
  <c r="X56" i="25" s="1"/>
  <c r="X28" i="25"/>
  <c r="Y25" i="25"/>
  <c r="Y88" i="24"/>
  <c r="Y29" i="25"/>
  <c r="Y34" i="25" s="1"/>
  <c r="Y56" i="25" s="1"/>
  <c r="Y26" i="25"/>
  <c r="Y30" i="25"/>
  <c r="Y35" i="25" s="1"/>
  <c r="Y27" i="25"/>
  <c r="X26" i="25"/>
  <c r="U174" i="3"/>
  <c r="V174" i="3"/>
  <c r="W174" i="3"/>
  <c r="X174" i="3"/>
  <c r="Y26" i="3"/>
  <c r="Y29" i="2"/>
  <c r="X119" i="24"/>
  <c r="X120" i="24"/>
  <c r="X121" i="24"/>
  <c r="X122" i="24"/>
  <c r="X123" i="24"/>
  <c r="X124" i="24"/>
  <c r="X125" i="24"/>
  <c r="X126" i="24"/>
  <c r="X127" i="24"/>
  <c r="X128" i="24"/>
  <c r="X129" i="24"/>
  <c r="X130" i="24"/>
  <c r="X131" i="24"/>
  <c r="X132" i="24"/>
  <c r="X133" i="24"/>
  <c r="X134" i="24"/>
  <c r="X135" i="24"/>
  <c r="X136" i="24"/>
  <c r="X71" i="24"/>
  <c r="X72" i="24"/>
  <c r="X73" i="24"/>
  <c r="X74" i="24"/>
  <c r="X75" i="24"/>
  <c r="X76" i="24"/>
  <c r="X77" i="24"/>
  <c r="X78" i="24"/>
  <c r="X79" i="24"/>
  <c r="X80" i="24"/>
  <c r="X81" i="24"/>
  <c r="X82" i="24"/>
  <c r="X83" i="24"/>
  <c r="X84" i="24"/>
  <c r="X85" i="24"/>
  <c r="X86" i="24"/>
  <c r="X87" i="24"/>
  <c r="X88" i="24"/>
  <c r="W71" i="24"/>
  <c r="X55" i="25" l="1"/>
  <c r="Y55" i="25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6" i="24"/>
  <c r="X150" i="3"/>
  <c r="X126" i="3"/>
  <c r="X101" i="3"/>
  <c r="X77" i="3"/>
  <c r="X53" i="3"/>
  <c r="X26" i="3"/>
  <c r="X80" i="2"/>
  <c r="X55" i="2"/>
  <c r="X29" i="2"/>
  <c r="W29" i="2"/>
  <c r="R78" i="3"/>
  <c r="C120" i="24"/>
  <c r="D120" i="24"/>
  <c r="E120" i="24"/>
  <c r="F120" i="24"/>
  <c r="G120" i="24"/>
  <c r="H120" i="24"/>
  <c r="I120" i="24"/>
  <c r="J120" i="24"/>
  <c r="K120" i="24"/>
  <c r="L120" i="24"/>
  <c r="M120" i="24"/>
  <c r="N120" i="24"/>
  <c r="O120" i="24"/>
  <c r="P120" i="24"/>
  <c r="Q120" i="24"/>
  <c r="R120" i="24"/>
  <c r="S120" i="24"/>
  <c r="T120" i="24"/>
  <c r="U120" i="24"/>
  <c r="V120" i="24"/>
  <c r="W120" i="24"/>
  <c r="C121" i="24"/>
  <c r="D121" i="24"/>
  <c r="E121" i="24"/>
  <c r="F121" i="24"/>
  <c r="G121" i="24"/>
  <c r="H121" i="24"/>
  <c r="I121" i="24"/>
  <c r="J121" i="24"/>
  <c r="K121" i="24"/>
  <c r="L121" i="24"/>
  <c r="M121" i="24"/>
  <c r="N121" i="24"/>
  <c r="O121" i="24"/>
  <c r="P121" i="24"/>
  <c r="Q121" i="24"/>
  <c r="R121" i="24"/>
  <c r="S121" i="24"/>
  <c r="T121" i="24"/>
  <c r="U121" i="24"/>
  <c r="V121" i="24"/>
  <c r="W121" i="24"/>
  <c r="C122" i="24"/>
  <c r="D122" i="24"/>
  <c r="E122" i="24"/>
  <c r="F122" i="24"/>
  <c r="G122" i="24"/>
  <c r="H122" i="24"/>
  <c r="I122" i="24"/>
  <c r="J122" i="24"/>
  <c r="K122" i="24"/>
  <c r="L122" i="24"/>
  <c r="M122" i="24"/>
  <c r="N122" i="24"/>
  <c r="O122" i="24"/>
  <c r="P122" i="24"/>
  <c r="Q122" i="24"/>
  <c r="R122" i="24"/>
  <c r="S122" i="24"/>
  <c r="T122" i="24"/>
  <c r="U122" i="24"/>
  <c r="V122" i="24"/>
  <c r="W122" i="24"/>
  <c r="C123" i="24"/>
  <c r="D123" i="24"/>
  <c r="E123" i="24"/>
  <c r="F123" i="24"/>
  <c r="G123" i="24"/>
  <c r="H123" i="24"/>
  <c r="I123" i="24"/>
  <c r="J123" i="24"/>
  <c r="K123" i="24"/>
  <c r="L123" i="24"/>
  <c r="M123" i="24"/>
  <c r="N123" i="24"/>
  <c r="O123" i="24"/>
  <c r="P123" i="24"/>
  <c r="Q123" i="24"/>
  <c r="R123" i="24"/>
  <c r="S123" i="24"/>
  <c r="T123" i="24"/>
  <c r="U123" i="24"/>
  <c r="V123" i="24"/>
  <c r="W123" i="24"/>
  <c r="C124" i="24"/>
  <c r="D124" i="24"/>
  <c r="E124" i="24"/>
  <c r="F124" i="24"/>
  <c r="G124" i="24"/>
  <c r="H124" i="24"/>
  <c r="I124" i="24"/>
  <c r="J124" i="24"/>
  <c r="K124" i="24"/>
  <c r="L124" i="24"/>
  <c r="M124" i="24"/>
  <c r="N124" i="24"/>
  <c r="O124" i="24"/>
  <c r="P124" i="24"/>
  <c r="Q124" i="24"/>
  <c r="R124" i="24"/>
  <c r="S124" i="24"/>
  <c r="T124" i="24"/>
  <c r="U124" i="24"/>
  <c r="V124" i="24"/>
  <c r="W124" i="24"/>
  <c r="C125" i="24"/>
  <c r="D125" i="24"/>
  <c r="E125" i="24"/>
  <c r="F125" i="24"/>
  <c r="G125" i="24"/>
  <c r="H125" i="24"/>
  <c r="I125" i="24"/>
  <c r="J125" i="24"/>
  <c r="K125" i="24"/>
  <c r="L125" i="24"/>
  <c r="M125" i="24"/>
  <c r="N125" i="24"/>
  <c r="O125" i="24"/>
  <c r="P125" i="24"/>
  <c r="Q125" i="24"/>
  <c r="R125" i="24"/>
  <c r="S125" i="24"/>
  <c r="T125" i="24"/>
  <c r="U125" i="24"/>
  <c r="V125" i="24"/>
  <c r="W125" i="24"/>
  <c r="C126" i="24"/>
  <c r="D126" i="24"/>
  <c r="E126" i="24"/>
  <c r="F126" i="24"/>
  <c r="G126" i="24"/>
  <c r="H126" i="24"/>
  <c r="I126" i="24"/>
  <c r="J126" i="24"/>
  <c r="K126" i="24"/>
  <c r="L126" i="24"/>
  <c r="M126" i="24"/>
  <c r="N126" i="24"/>
  <c r="O126" i="24"/>
  <c r="P126" i="24"/>
  <c r="Q126" i="24"/>
  <c r="R126" i="24"/>
  <c r="S126" i="24"/>
  <c r="T126" i="24"/>
  <c r="U126" i="24"/>
  <c r="V126" i="24"/>
  <c r="W126" i="24"/>
  <c r="C127" i="24"/>
  <c r="D127" i="24"/>
  <c r="E127" i="24"/>
  <c r="F127" i="24"/>
  <c r="G127" i="24"/>
  <c r="H127" i="24"/>
  <c r="I127" i="24"/>
  <c r="J127" i="24"/>
  <c r="K127" i="24"/>
  <c r="L127" i="24"/>
  <c r="M127" i="24"/>
  <c r="N127" i="24"/>
  <c r="O127" i="24"/>
  <c r="P127" i="24"/>
  <c r="Q127" i="24"/>
  <c r="R127" i="24"/>
  <c r="S127" i="24"/>
  <c r="T127" i="24"/>
  <c r="U127" i="24"/>
  <c r="V127" i="24"/>
  <c r="W127" i="24"/>
  <c r="C128" i="24"/>
  <c r="D128" i="24"/>
  <c r="E128" i="24"/>
  <c r="F128" i="24"/>
  <c r="G128" i="24"/>
  <c r="H128" i="24"/>
  <c r="I128" i="24"/>
  <c r="J128" i="24"/>
  <c r="K128" i="24"/>
  <c r="L128" i="24"/>
  <c r="M128" i="24"/>
  <c r="N128" i="24"/>
  <c r="O128" i="24"/>
  <c r="P128" i="24"/>
  <c r="Q128" i="24"/>
  <c r="R128" i="24"/>
  <c r="S128" i="24"/>
  <c r="T128" i="24"/>
  <c r="U128" i="24"/>
  <c r="V128" i="24"/>
  <c r="W128" i="24"/>
  <c r="C129" i="24"/>
  <c r="D129" i="24"/>
  <c r="E129" i="24"/>
  <c r="F129" i="24"/>
  <c r="G129" i="24"/>
  <c r="H129" i="24"/>
  <c r="I129" i="24"/>
  <c r="J129" i="24"/>
  <c r="K129" i="24"/>
  <c r="L129" i="24"/>
  <c r="M129" i="24"/>
  <c r="N129" i="24"/>
  <c r="O129" i="24"/>
  <c r="P129" i="24"/>
  <c r="Q129" i="24"/>
  <c r="R129" i="24"/>
  <c r="S129" i="24"/>
  <c r="T129" i="24"/>
  <c r="U129" i="24"/>
  <c r="V129" i="24"/>
  <c r="W129" i="24"/>
  <c r="C130" i="24"/>
  <c r="D130" i="24"/>
  <c r="E130" i="24"/>
  <c r="F130" i="24"/>
  <c r="G130" i="24"/>
  <c r="H130" i="24"/>
  <c r="I130" i="24"/>
  <c r="J130" i="24"/>
  <c r="K130" i="24"/>
  <c r="L130" i="24"/>
  <c r="M130" i="24"/>
  <c r="N130" i="24"/>
  <c r="O130" i="24"/>
  <c r="P130" i="24"/>
  <c r="Q130" i="24"/>
  <c r="R130" i="24"/>
  <c r="S130" i="24"/>
  <c r="T130" i="24"/>
  <c r="U130" i="24"/>
  <c r="V130" i="24"/>
  <c r="W130" i="24"/>
  <c r="C131" i="24"/>
  <c r="D131" i="24"/>
  <c r="E131" i="24"/>
  <c r="F131" i="24"/>
  <c r="G131" i="24"/>
  <c r="H131" i="24"/>
  <c r="I131" i="24"/>
  <c r="J131" i="24"/>
  <c r="K131" i="24"/>
  <c r="L131" i="24"/>
  <c r="M131" i="24"/>
  <c r="N131" i="24"/>
  <c r="O131" i="24"/>
  <c r="P131" i="24"/>
  <c r="Q131" i="24"/>
  <c r="R131" i="24"/>
  <c r="S131" i="24"/>
  <c r="T131" i="24"/>
  <c r="U131" i="24"/>
  <c r="V131" i="24"/>
  <c r="W131" i="24"/>
  <c r="C132" i="24"/>
  <c r="D132" i="24"/>
  <c r="E132" i="24"/>
  <c r="F132" i="24"/>
  <c r="G132" i="24"/>
  <c r="H132" i="24"/>
  <c r="I132" i="24"/>
  <c r="J132" i="24"/>
  <c r="K132" i="24"/>
  <c r="L132" i="24"/>
  <c r="M132" i="24"/>
  <c r="N132" i="24"/>
  <c r="O132" i="24"/>
  <c r="P132" i="24"/>
  <c r="Q132" i="24"/>
  <c r="R132" i="24"/>
  <c r="S132" i="24"/>
  <c r="T132" i="24"/>
  <c r="U132" i="24"/>
  <c r="V132" i="24"/>
  <c r="W132" i="24"/>
  <c r="C133" i="24"/>
  <c r="D133" i="24"/>
  <c r="E133" i="24"/>
  <c r="F133" i="24"/>
  <c r="G133" i="24"/>
  <c r="H133" i="24"/>
  <c r="I133" i="24"/>
  <c r="J133" i="24"/>
  <c r="K133" i="24"/>
  <c r="L133" i="24"/>
  <c r="M133" i="24"/>
  <c r="N133" i="24"/>
  <c r="O133" i="24"/>
  <c r="P133" i="24"/>
  <c r="Q133" i="24"/>
  <c r="R133" i="24"/>
  <c r="S133" i="24"/>
  <c r="T133" i="24"/>
  <c r="U133" i="24"/>
  <c r="V133" i="24"/>
  <c r="W133" i="24"/>
  <c r="C134" i="24"/>
  <c r="D134" i="24"/>
  <c r="E134" i="24"/>
  <c r="F134" i="24"/>
  <c r="G134" i="24"/>
  <c r="H134" i="24"/>
  <c r="I134" i="24"/>
  <c r="J134" i="24"/>
  <c r="K134" i="24"/>
  <c r="L134" i="24"/>
  <c r="M134" i="24"/>
  <c r="N134" i="24"/>
  <c r="O134" i="24"/>
  <c r="P134" i="24"/>
  <c r="Q134" i="24"/>
  <c r="R134" i="24"/>
  <c r="S134" i="24"/>
  <c r="T134" i="24"/>
  <c r="U134" i="24"/>
  <c r="V134" i="24"/>
  <c r="W134" i="24"/>
  <c r="C135" i="24"/>
  <c r="D135" i="24"/>
  <c r="E135" i="24"/>
  <c r="F135" i="24"/>
  <c r="G135" i="24"/>
  <c r="H135" i="24"/>
  <c r="I135" i="24"/>
  <c r="J135" i="24"/>
  <c r="K135" i="24"/>
  <c r="L135" i="24"/>
  <c r="M135" i="24"/>
  <c r="N135" i="24"/>
  <c r="O135" i="24"/>
  <c r="P135" i="24"/>
  <c r="Q135" i="24"/>
  <c r="R135" i="24"/>
  <c r="S135" i="24"/>
  <c r="T135" i="24"/>
  <c r="U135" i="24"/>
  <c r="V135" i="24"/>
  <c r="W135" i="24"/>
  <c r="C136" i="24"/>
  <c r="D136" i="24"/>
  <c r="E136" i="24"/>
  <c r="F136" i="24"/>
  <c r="G136" i="24"/>
  <c r="H136" i="24"/>
  <c r="I136" i="24"/>
  <c r="J136" i="24"/>
  <c r="K136" i="24"/>
  <c r="L136" i="24"/>
  <c r="M136" i="24"/>
  <c r="N136" i="24"/>
  <c r="O136" i="24"/>
  <c r="P136" i="24"/>
  <c r="Q136" i="24"/>
  <c r="R136" i="24"/>
  <c r="S136" i="24"/>
  <c r="T136" i="24"/>
  <c r="U136" i="24"/>
  <c r="V136" i="24"/>
  <c r="W136" i="24"/>
  <c r="D119" i="24"/>
  <c r="E119" i="24"/>
  <c r="G119" i="24"/>
  <c r="H119" i="24"/>
  <c r="I119" i="24"/>
  <c r="J119" i="24"/>
  <c r="K119" i="24"/>
  <c r="L119" i="24"/>
  <c r="M119" i="24"/>
  <c r="N119" i="24"/>
  <c r="O119" i="24"/>
  <c r="P119" i="24"/>
  <c r="Q119" i="24"/>
  <c r="R119" i="24"/>
  <c r="S119" i="24"/>
  <c r="T119" i="24"/>
  <c r="U119" i="24"/>
  <c r="V119" i="24"/>
  <c r="W119" i="24"/>
  <c r="C119" i="24"/>
  <c r="D118" i="24"/>
  <c r="E118" i="24" s="1"/>
  <c r="F118" i="24" s="1"/>
  <c r="G118" i="24" s="1"/>
  <c r="H118" i="24" s="1"/>
  <c r="I118" i="24" s="1"/>
  <c r="J118" i="24" s="1"/>
  <c r="K118" i="24" s="1"/>
  <c r="L118" i="24" s="1"/>
  <c r="M118" i="24" s="1"/>
  <c r="N118" i="24" s="1"/>
  <c r="O118" i="24" s="1"/>
  <c r="P118" i="24" s="1"/>
  <c r="Q118" i="24" s="1"/>
  <c r="R118" i="24" s="1"/>
  <c r="S118" i="24" s="1"/>
  <c r="T118" i="24" s="1"/>
  <c r="U118" i="24" s="1"/>
  <c r="V118" i="24" s="1"/>
  <c r="W118" i="24" s="1"/>
  <c r="X118" i="24" s="1"/>
  <c r="Y118" i="24" s="1"/>
  <c r="Z118" i="24" s="1"/>
  <c r="AA118" i="24" s="1"/>
  <c r="AB118" i="24" s="1"/>
  <c r="U71" i="24"/>
  <c r="V71" i="24"/>
  <c r="U72" i="24"/>
  <c r="V72" i="24"/>
  <c r="W72" i="24"/>
  <c r="U73" i="24"/>
  <c r="V73" i="24"/>
  <c r="W73" i="24"/>
  <c r="U74" i="24"/>
  <c r="V74" i="24"/>
  <c r="W74" i="24"/>
  <c r="U75" i="24"/>
  <c r="V75" i="24"/>
  <c r="W75" i="24"/>
  <c r="U76" i="24"/>
  <c r="V76" i="24"/>
  <c r="W76" i="24"/>
  <c r="U77" i="24"/>
  <c r="V77" i="24"/>
  <c r="W77" i="24"/>
  <c r="U78" i="24"/>
  <c r="V78" i="24"/>
  <c r="W78" i="24"/>
  <c r="U79" i="24"/>
  <c r="V79" i="24"/>
  <c r="W79" i="24"/>
  <c r="U80" i="24"/>
  <c r="V80" i="24"/>
  <c r="W80" i="24"/>
  <c r="U81" i="24"/>
  <c r="V81" i="24"/>
  <c r="W81" i="24"/>
  <c r="U82" i="24"/>
  <c r="V82" i="24"/>
  <c r="W82" i="24"/>
  <c r="U83" i="24"/>
  <c r="V83" i="24"/>
  <c r="W83" i="24"/>
  <c r="U84" i="24"/>
  <c r="V84" i="24"/>
  <c r="W84" i="24"/>
  <c r="U85" i="24"/>
  <c r="V85" i="24"/>
  <c r="W85" i="24"/>
  <c r="U86" i="24"/>
  <c r="V86" i="24"/>
  <c r="W86" i="24"/>
  <c r="U87" i="24"/>
  <c r="V87" i="24"/>
  <c r="W87" i="24"/>
  <c r="W66" i="24"/>
  <c r="W14" i="25" s="1"/>
  <c r="W26" i="24"/>
  <c r="U229" i="3"/>
  <c r="V229" i="3"/>
  <c r="W229" i="3"/>
  <c r="U230" i="3"/>
  <c r="V230" i="3"/>
  <c r="W230" i="3"/>
  <c r="U231" i="3"/>
  <c r="V231" i="3"/>
  <c r="W231" i="3"/>
  <c r="U232" i="3"/>
  <c r="V232" i="3"/>
  <c r="W232" i="3"/>
  <c r="U233" i="3"/>
  <c r="V233" i="3"/>
  <c r="W233" i="3"/>
  <c r="U234" i="3"/>
  <c r="V234" i="3"/>
  <c r="W234" i="3"/>
  <c r="U235" i="3"/>
  <c r="V235" i="3"/>
  <c r="W235" i="3"/>
  <c r="U236" i="3"/>
  <c r="V236" i="3"/>
  <c r="W236" i="3"/>
  <c r="U237" i="3"/>
  <c r="V237" i="3"/>
  <c r="W237" i="3"/>
  <c r="U238" i="3"/>
  <c r="V238" i="3"/>
  <c r="W238" i="3"/>
  <c r="U239" i="3"/>
  <c r="V239" i="3"/>
  <c r="W239" i="3"/>
  <c r="U240" i="3"/>
  <c r="V240" i="3"/>
  <c r="W240" i="3"/>
  <c r="U241" i="3"/>
  <c r="V241" i="3"/>
  <c r="W241" i="3"/>
  <c r="U242" i="3"/>
  <c r="V242" i="3"/>
  <c r="W242" i="3"/>
  <c r="U243" i="3"/>
  <c r="V243" i="3"/>
  <c r="W243" i="3"/>
  <c r="U244" i="3"/>
  <c r="V244" i="3"/>
  <c r="W244" i="3"/>
  <c r="U245" i="3"/>
  <c r="V245" i="3"/>
  <c r="W245" i="3"/>
  <c r="U246" i="3"/>
  <c r="V246" i="3"/>
  <c r="W246" i="3"/>
  <c r="AF229" i="3"/>
  <c r="U150" i="3"/>
  <c r="V150" i="3"/>
  <c r="W150" i="3"/>
  <c r="U126" i="3"/>
  <c r="V126" i="3"/>
  <c r="W126" i="3"/>
  <c r="U101" i="3"/>
  <c r="V101" i="3"/>
  <c r="W101" i="3"/>
  <c r="U77" i="3"/>
  <c r="V77" i="3"/>
  <c r="W77" i="3"/>
  <c r="U53" i="3"/>
  <c r="V53" i="3"/>
  <c r="W53" i="3"/>
  <c r="U26" i="3"/>
  <c r="V26" i="3"/>
  <c r="W26" i="3"/>
  <c r="W88" i="24" l="1"/>
  <c r="W28" i="25"/>
  <c r="W27" i="25"/>
  <c r="W30" i="25"/>
  <c r="W35" i="25" s="1"/>
  <c r="W29" i="25"/>
  <c r="W34" i="25" s="1"/>
  <c r="W56" i="25" s="1"/>
  <c r="W25" i="25"/>
  <c r="W26" i="25"/>
  <c r="U80" i="2"/>
  <c r="V80" i="2"/>
  <c r="W80" i="2"/>
  <c r="U55" i="2"/>
  <c r="V55" i="2"/>
  <c r="W55" i="2"/>
  <c r="V29" i="2"/>
  <c r="U29" i="2"/>
  <c r="D94" i="24"/>
  <c r="E94" i="24" s="1"/>
  <c r="F94" i="24" s="1"/>
  <c r="G94" i="24" s="1"/>
  <c r="H94" i="24" s="1"/>
  <c r="I94" i="24" s="1"/>
  <c r="J94" i="24" s="1"/>
  <c r="K94" i="24" s="1"/>
  <c r="L94" i="24" s="1"/>
  <c r="M94" i="24" s="1"/>
  <c r="N94" i="24" s="1"/>
  <c r="O94" i="24" s="1"/>
  <c r="P94" i="24" s="1"/>
  <c r="Q94" i="24" s="1"/>
  <c r="R94" i="24" s="1"/>
  <c r="S94" i="24" s="1"/>
  <c r="T94" i="24" s="1"/>
  <c r="U94" i="24" s="1"/>
  <c r="V94" i="24" s="1"/>
  <c r="W94" i="24" s="1"/>
  <c r="X94" i="24" s="1"/>
  <c r="Y94" i="24" s="1"/>
  <c r="Z94" i="24" s="1"/>
  <c r="AA94" i="24" s="1"/>
  <c r="AB94" i="24" s="1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C229" i="3"/>
  <c r="U228" i="3"/>
  <c r="V228" i="3" s="1"/>
  <c r="W228" i="3" s="1"/>
  <c r="X228" i="3" s="1"/>
  <c r="Y228" i="3" s="1"/>
  <c r="Z228" i="3" s="1"/>
  <c r="AA228" i="3" s="1"/>
  <c r="D228" i="3"/>
  <c r="E228" i="3" s="1"/>
  <c r="F228" i="3" s="1"/>
  <c r="G228" i="3" s="1"/>
  <c r="H228" i="3" s="1"/>
  <c r="I228" i="3" s="1"/>
  <c r="J228" i="3" s="1"/>
  <c r="K228" i="3" s="1"/>
  <c r="L228" i="3" s="1"/>
  <c r="M228" i="3" s="1"/>
  <c r="N228" i="3" s="1"/>
  <c r="O228" i="3" s="1"/>
  <c r="P228" i="3" s="1"/>
  <c r="Q228" i="3" s="1"/>
  <c r="AG230" i="3"/>
  <c r="AG231" i="3"/>
  <c r="AG232" i="3"/>
  <c r="AG233" i="3"/>
  <c r="AG234" i="3"/>
  <c r="AF211" i="3"/>
  <c r="AF212" i="3"/>
  <c r="AF213" i="3"/>
  <c r="AF214" i="3"/>
  <c r="AF215" i="3"/>
  <c r="AF216" i="3"/>
  <c r="AG241" i="3"/>
  <c r="AG242" i="3"/>
  <c r="AG243" i="3"/>
  <c r="AG244" i="3"/>
  <c r="AG245" i="3"/>
  <c r="AG246" i="3"/>
  <c r="AF205" i="3"/>
  <c r="D71" i="24"/>
  <c r="E71" i="24"/>
  <c r="D72" i="24"/>
  <c r="E72" i="24"/>
  <c r="D73" i="24"/>
  <c r="E73" i="24"/>
  <c r="D74" i="24"/>
  <c r="E74" i="24"/>
  <c r="D75" i="24"/>
  <c r="E75" i="24"/>
  <c r="D76" i="24"/>
  <c r="E76" i="24"/>
  <c r="D77" i="24"/>
  <c r="E77" i="24"/>
  <c r="D78" i="24"/>
  <c r="E78" i="24"/>
  <c r="D79" i="24"/>
  <c r="E79" i="24"/>
  <c r="D80" i="24"/>
  <c r="E80" i="24"/>
  <c r="D81" i="24"/>
  <c r="E81" i="24"/>
  <c r="D82" i="24"/>
  <c r="E82" i="24"/>
  <c r="D83" i="24"/>
  <c r="E83" i="24"/>
  <c r="D84" i="24"/>
  <c r="E84" i="24"/>
  <c r="D85" i="24"/>
  <c r="E85" i="24"/>
  <c r="D86" i="24"/>
  <c r="E86" i="24"/>
  <c r="D87" i="24"/>
  <c r="E87" i="24"/>
  <c r="D66" i="24"/>
  <c r="E66" i="24"/>
  <c r="C71" i="24"/>
  <c r="C66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V66" i="24"/>
  <c r="D70" i="24"/>
  <c r="E70" i="24" s="1"/>
  <c r="F70" i="24" s="1"/>
  <c r="G70" i="24" s="1"/>
  <c r="H70" i="24" s="1"/>
  <c r="I70" i="24" s="1"/>
  <c r="J70" i="24" s="1"/>
  <c r="K70" i="24" s="1"/>
  <c r="L70" i="24" s="1"/>
  <c r="M70" i="24" s="1"/>
  <c r="N70" i="24" s="1"/>
  <c r="O70" i="24" s="1"/>
  <c r="P70" i="24" s="1"/>
  <c r="Q70" i="24" s="1"/>
  <c r="R70" i="24" s="1"/>
  <c r="S70" i="24" s="1"/>
  <c r="T70" i="24" s="1"/>
  <c r="U70" i="24" s="1"/>
  <c r="V70" i="24" s="1"/>
  <c r="W70" i="24" s="1"/>
  <c r="X70" i="24" s="1"/>
  <c r="Y70" i="24" s="1"/>
  <c r="Z70" i="24" s="1"/>
  <c r="AA70" i="24" s="1"/>
  <c r="AB70" i="24" s="1"/>
  <c r="D48" i="24"/>
  <c r="E48" i="24" s="1"/>
  <c r="F48" i="24" s="1"/>
  <c r="G48" i="24" s="1"/>
  <c r="H48" i="24" s="1"/>
  <c r="I48" i="24" s="1"/>
  <c r="J48" i="24" s="1"/>
  <c r="K48" i="24" s="1"/>
  <c r="L48" i="24" s="1"/>
  <c r="M48" i="24" s="1"/>
  <c r="N48" i="24" s="1"/>
  <c r="O48" i="24" s="1"/>
  <c r="P48" i="24" s="1"/>
  <c r="Q48" i="24" s="1"/>
  <c r="R48" i="24" s="1"/>
  <c r="S48" i="24" s="1"/>
  <c r="T48" i="24" s="1"/>
  <c r="U48" i="24" s="1"/>
  <c r="V48" i="24" s="1"/>
  <c r="W48" i="24" s="1"/>
  <c r="X48" i="24" s="1"/>
  <c r="Y48" i="24" s="1"/>
  <c r="Z48" i="24" s="1"/>
  <c r="AA48" i="24" s="1"/>
  <c r="AB48" i="24" s="1"/>
  <c r="U39" i="24"/>
  <c r="V39" i="24" s="1"/>
  <c r="W39" i="24" s="1"/>
  <c r="X39" i="24" s="1"/>
  <c r="Y39" i="24" s="1"/>
  <c r="Z39" i="24" s="1"/>
  <c r="AA39" i="24" s="1"/>
  <c r="AB39" i="24" s="1"/>
  <c r="V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D7" i="24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R53" i="3"/>
  <c r="U66" i="24"/>
  <c r="U204" i="3"/>
  <c r="V204" i="3" s="1"/>
  <c r="W204" i="3" s="1"/>
  <c r="X204" i="3" s="1"/>
  <c r="Y204" i="3" s="1"/>
  <c r="Z204" i="3" s="1"/>
  <c r="AA204" i="3" s="1"/>
  <c r="U179" i="3"/>
  <c r="V179" i="3" s="1"/>
  <c r="W179" i="3" s="1"/>
  <c r="X179" i="3" s="1"/>
  <c r="Y179" i="3" s="1"/>
  <c r="Z179" i="3" s="1"/>
  <c r="AA179" i="3" s="1"/>
  <c r="S54" i="3"/>
  <c r="U85" i="2"/>
  <c r="V85" i="2" s="1"/>
  <c r="W85" i="2" s="1"/>
  <c r="X85" i="2" s="1"/>
  <c r="Y85" i="2" s="1"/>
  <c r="Z85" i="2" s="1"/>
  <c r="AA85" i="2" s="1"/>
  <c r="T174" i="3"/>
  <c r="S174" i="3"/>
  <c r="R174" i="3"/>
  <c r="T150" i="3"/>
  <c r="S150" i="3"/>
  <c r="R150" i="3"/>
  <c r="T126" i="3"/>
  <c r="S126" i="3"/>
  <c r="R126" i="3"/>
  <c r="T101" i="3"/>
  <c r="S101" i="3"/>
  <c r="R101" i="3"/>
  <c r="T77" i="3"/>
  <c r="S77" i="3"/>
  <c r="R77" i="3"/>
  <c r="T53" i="3"/>
  <c r="S53" i="3"/>
  <c r="T26" i="3"/>
  <c r="S26" i="3"/>
  <c r="R26" i="3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5" i="24"/>
  <c r="T86" i="24"/>
  <c r="T87" i="24"/>
  <c r="T66" i="24"/>
  <c r="T14" i="25" s="1"/>
  <c r="S66" i="24"/>
  <c r="T80" i="2"/>
  <c r="S80" i="2"/>
  <c r="R80" i="2"/>
  <c r="T55" i="2"/>
  <c r="S55" i="2"/>
  <c r="R55" i="2"/>
  <c r="T29" i="2"/>
  <c r="G71" i="24"/>
  <c r="H71" i="24"/>
  <c r="I71" i="24"/>
  <c r="J71" i="24"/>
  <c r="K71" i="24"/>
  <c r="L71" i="24"/>
  <c r="M71" i="24"/>
  <c r="N71" i="24"/>
  <c r="O71" i="24"/>
  <c r="P71" i="24"/>
  <c r="Q71" i="24"/>
  <c r="R71" i="24"/>
  <c r="S71" i="24"/>
  <c r="G72" i="24"/>
  <c r="H72" i="24"/>
  <c r="I72" i="24"/>
  <c r="J72" i="24"/>
  <c r="K72" i="24"/>
  <c r="L72" i="24"/>
  <c r="M72" i="24"/>
  <c r="N72" i="24"/>
  <c r="O72" i="24"/>
  <c r="P72" i="24"/>
  <c r="Q72" i="24"/>
  <c r="R72" i="24"/>
  <c r="S72" i="24"/>
  <c r="G73" i="24"/>
  <c r="H73" i="24"/>
  <c r="I73" i="24"/>
  <c r="J73" i="24"/>
  <c r="K73" i="24"/>
  <c r="L73" i="24"/>
  <c r="M73" i="24"/>
  <c r="N73" i="24"/>
  <c r="O73" i="24"/>
  <c r="P73" i="24"/>
  <c r="Q73" i="24"/>
  <c r="R73" i="24"/>
  <c r="S73" i="24"/>
  <c r="G74" i="24"/>
  <c r="H74" i="24"/>
  <c r="I74" i="24"/>
  <c r="J74" i="24"/>
  <c r="K74" i="24"/>
  <c r="L74" i="24"/>
  <c r="M74" i="24"/>
  <c r="N74" i="24"/>
  <c r="O74" i="24"/>
  <c r="P74" i="24"/>
  <c r="Q74" i="24"/>
  <c r="R74" i="24"/>
  <c r="S74" i="24"/>
  <c r="G75" i="24"/>
  <c r="H75" i="24"/>
  <c r="I75" i="24"/>
  <c r="J75" i="24"/>
  <c r="K75" i="24"/>
  <c r="L75" i="24"/>
  <c r="M75" i="24"/>
  <c r="N75" i="24"/>
  <c r="O75" i="24"/>
  <c r="P75" i="24"/>
  <c r="Q75" i="24"/>
  <c r="R75" i="24"/>
  <c r="S75" i="24"/>
  <c r="G76" i="24"/>
  <c r="H76" i="24"/>
  <c r="I76" i="24"/>
  <c r="J76" i="24"/>
  <c r="K76" i="24"/>
  <c r="L76" i="24"/>
  <c r="M76" i="24"/>
  <c r="N76" i="24"/>
  <c r="O76" i="24"/>
  <c r="P76" i="24"/>
  <c r="Q76" i="24"/>
  <c r="R76" i="24"/>
  <c r="S76" i="24"/>
  <c r="G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G78" i="24"/>
  <c r="H78" i="24"/>
  <c r="I78" i="24"/>
  <c r="J78" i="24"/>
  <c r="K78" i="24"/>
  <c r="L78" i="24"/>
  <c r="M78" i="24"/>
  <c r="N78" i="24"/>
  <c r="O78" i="24"/>
  <c r="P78" i="24"/>
  <c r="Q78" i="24"/>
  <c r="R78" i="24"/>
  <c r="S78" i="24"/>
  <c r="G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G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G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G83" i="24"/>
  <c r="H83" i="24"/>
  <c r="I83" i="24"/>
  <c r="J83" i="24"/>
  <c r="K83" i="24"/>
  <c r="L83" i="24"/>
  <c r="M83" i="24"/>
  <c r="N83" i="24"/>
  <c r="O83" i="24"/>
  <c r="P83" i="24"/>
  <c r="Q83" i="24"/>
  <c r="R83" i="24"/>
  <c r="S83" i="24"/>
  <c r="G84" i="24"/>
  <c r="H84" i="24"/>
  <c r="I84" i="24"/>
  <c r="J84" i="24"/>
  <c r="K84" i="24"/>
  <c r="L84" i="24"/>
  <c r="M84" i="24"/>
  <c r="N84" i="24"/>
  <c r="O84" i="24"/>
  <c r="P84" i="24"/>
  <c r="Q84" i="24"/>
  <c r="R84" i="24"/>
  <c r="S84" i="24"/>
  <c r="G85" i="24"/>
  <c r="H85" i="24"/>
  <c r="I85" i="24"/>
  <c r="J85" i="24"/>
  <c r="K85" i="24"/>
  <c r="L85" i="24"/>
  <c r="M85" i="24"/>
  <c r="N85" i="24"/>
  <c r="O85" i="24"/>
  <c r="P85" i="24"/>
  <c r="Q85" i="24"/>
  <c r="R85" i="24"/>
  <c r="S85" i="24"/>
  <c r="G86" i="24"/>
  <c r="H86" i="24"/>
  <c r="I86" i="24"/>
  <c r="J86" i="24"/>
  <c r="K86" i="24"/>
  <c r="L86" i="24"/>
  <c r="M86" i="24"/>
  <c r="N86" i="24"/>
  <c r="O86" i="24"/>
  <c r="P86" i="24"/>
  <c r="Q86" i="24"/>
  <c r="R86" i="24"/>
  <c r="S86" i="24"/>
  <c r="G87" i="24"/>
  <c r="H87" i="24"/>
  <c r="I87" i="24"/>
  <c r="J87" i="24"/>
  <c r="K87" i="24"/>
  <c r="L87" i="24"/>
  <c r="M87" i="24"/>
  <c r="N87" i="24"/>
  <c r="O87" i="24"/>
  <c r="P87" i="24"/>
  <c r="Q87" i="24"/>
  <c r="R87" i="24"/>
  <c r="S87" i="24"/>
  <c r="Q66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71" i="24"/>
  <c r="R66" i="24"/>
  <c r="P66" i="24"/>
  <c r="O66" i="24"/>
  <c r="N66" i="24"/>
  <c r="M66" i="24"/>
  <c r="M14" i="25" s="1"/>
  <c r="L66" i="24"/>
  <c r="K66" i="24"/>
  <c r="J66" i="24"/>
  <c r="J14" i="25" s="1"/>
  <c r="I66" i="24"/>
  <c r="H66" i="24"/>
  <c r="G66" i="24"/>
  <c r="G14" i="25" s="1"/>
  <c r="F66" i="24"/>
  <c r="K104" i="2"/>
  <c r="Q104" i="2"/>
  <c r="I104" i="2"/>
  <c r="C104" i="2"/>
  <c r="K223" i="3"/>
  <c r="J223" i="3"/>
  <c r="H223" i="3"/>
  <c r="Q223" i="3"/>
  <c r="G198" i="3"/>
  <c r="L198" i="3"/>
  <c r="C198" i="3"/>
  <c r="N223" i="3"/>
  <c r="E223" i="3"/>
  <c r="D204" i="3"/>
  <c r="E204" i="3" s="1"/>
  <c r="F204" i="3" s="1"/>
  <c r="G204" i="3" s="1"/>
  <c r="H204" i="3" s="1"/>
  <c r="I204" i="3" s="1"/>
  <c r="J204" i="3" s="1"/>
  <c r="K204" i="3" s="1"/>
  <c r="L204" i="3" s="1"/>
  <c r="M204" i="3" s="1"/>
  <c r="N204" i="3" s="1"/>
  <c r="O204" i="3" s="1"/>
  <c r="P204" i="3" s="1"/>
  <c r="Q204" i="3" s="1"/>
  <c r="P198" i="3"/>
  <c r="N198" i="3"/>
  <c r="J198" i="3"/>
  <c r="H198" i="3"/>
  <c r="F198" i="3"/>
  <c r="D198" i="3"/>
  <c r="D179" i="3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D155" i="3"/>
  <c r="E155" i="3" s="1"/>
  <c r="F155" i="3" s="1"/>
  <c r="G155" i="3" s="1"/>
  <c r="H155" i="3" s="1"/>
  <c r="I155" i="3" s="1"/>
  <c r="J155" i="3" s="1"/>
  <c r="K155" i="3" s="1"/>
  <c r="L155" i="3" s="1"/>
  <c r="M155" i="3" s="1"/>
  <c r="N155" i="3" s="1"/>
  <c r="O155" i="3" s="1"/>
  <c r="P155" i="3" s="1"/>
  <c r="Q155" i="3" s="1"/>
  <c r="R155" i="3" s="1"/>
  <c r="S155" i="3" s="1"/>
  <c r="T155" i="3" s="1"/>
  <c r="U155" i="3" s="1"/>
  <c r="V155" i="3" s="1"/>
  <c r="W155" i="3" s="1"/>
  <c r="X155" i="3" s="1"/>
  <c r="Y155" i="3" s="1"/>
  <c r="Z155" i="3" s="1"/>
  <c r="AA155" i="3" s="1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D131" i="3"/>
  <c r="E131" i="3" s="1"/>
  <c r="F131" i="3" s="1"/>
  <c r="G131" i="3" s="1"/>
  <c r="H131" i="3" s="1"/>
  <c r="I131" i="3" s="1"/>
  <c r="J131" i="3" s="1"/>
  <c r="K131" i="3" s="1"/>
  <c r="L131" i="3" s="1"/>
  <c r="M131" i="3" s="1"/>
  <c r="N131" i="3" s="1"/>
  <c r="O131" i="3" s="1"/>
  <c r="P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D107" i="3"/>
  <c r="E107" i="3" s="1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D82" i="3"/>
  <c r="E82" i="3" s="1"/>
  <c r="F82" i="3" s="1"/>
  <c r="G82" i="3" s="1"/>
  <c r="H82" i="3" s="1"/>
  <c r="I82" i="3" s="1"/>
  <c r="J82" i="3" s="1"/>
  <c r="K82" i="3" s="1"/>
  <c r="L82" i="3" s="1"/>
  <c r="M82" i="3" s="1"/>
  <c r="N82" i="3" s="1"/>
  <c r="O82" i="3" s="1"/>
  <c r="P82" i="3" s="1"/>
  <c r="Q82" i="3" s="1"/>
  <c r="R82" i="3" s="1"/>
  <c r="S82" i="3" s="1"/>
  <c r="T82" i="3" s="1"/>
  <c r="U82" i="3" s="1"/>
  <c r="V82" i="3" s="1"/>
  <c r="W82" i="3" s="1"/>
  <c r="X82" i="3" s="1"/>
  <c r="Y82" i="3" s="1"/>
  <c r="Z82" i="3" s="1"/>
  <c r="AA82" i="3" s="1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D58" i="3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R58" i="3" s="1"/>
  <c r="S58" i="3" s="1"/>
  <c r="T58" i="3" s="1"/>
  <c r="U58" i="3" s="1"/>
  <c r="V58" i="3" s="1"/>
  <c r="W58" i="3" s="1"/>
  <c r="X58" i="3" s="1"/>
  <c r="Y58" i="3" s="1"/>
  <c r="Z58" i="3" s="1"/>
  <c r="AA58" i="3" s="1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D34" i="3"/>
  <c r="E34" i="3" s="1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P104" i="2"/>
  <c r="N104" i="2"/>
  <c r="L104" i="2"/>
  <c r="J104" i="2"/>
  <c r="H104" i="2"/>
  <c r="G104" i="2"/>
  <c r="F104" i="2"/>
  <c r="E104" i="2"/>
  <c r="D104" i="2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P85" i="2" s="1"/>
  <c r="Q85" i="2" s="1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D61" i="2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O61" i="2" s="1"/>
  <c r="P61" i="2" s="1"/>
  <c r="Q61" i="2" s="1"/>
  <c r="R61" i="2" s="1"/>
  <c r="S61" i="2" s="1"/>
  <c r="T61" i="2" s="1"/>
  <c r="U61" i="2" s="1"/>
  <c r="V61" i="2" s="1"/>
  <c r="W61" i="2" s="1"/>
  <c r="X61" i="2" s="1"/>
  <c r="Y61" i="2" s="1"/>
  <c r="Z61" i="2" s="1"/>
  <c r="AA61" i="2" s="1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D36" i="2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C29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L223" i="3"/>
  <c r="K198" i="3"/>
  <c r="M198" i="3"/>
  <c r="O198" i="3"/>
  <c r="Q198" i="3"/>
  <c r="E198" i="3"/>
  <c r="M223" i="3"/>
  <c r="P223" i="3"/>
  <c r="D223" i="3"/>
  <c r="G223" i="3"/>
  <c r="I198" i="3"/>
  <c r="O223" i="3"/>
  <c r="C223" i="3"/>
  <c r="F223" i="3"/>
  <c r="I223" i="3"/>
  <c r="M104" i="2"/>
  <c r="O104" i="2"/>
  <c r="AC245" i="3" l="1"/>
  <c r="AC241" i="3"/>
  <c r="AC237" i="3"/>
  <c r="AC233" i="3"/>
  <c r="AC244" i="3"/>
  <c r="AC240" i="3"/>
  <c r="AC236" i="3"/>
  <c r="AC232" i="3"/>
  <c r="AC229" i="3"/>
  <c r="AC243" i="3"/>
  <c r="AC239" i="3"/>
  <c r="AC235" i="3"/>
  <c r="AC231" i="3"/>
  <c r="AC246" i="3"/>
  <c r="AC242" i="3"/>
  <c r="AC238" i="3"/>
  <c r="AC234" i="3"/>
  <c r="AC230" i="3"/>
  <c r="G88" i="24"/>
  <c r="T88" i="24"/>
  <c r="T25" i="25"/>
  <c r="T26" i="25"/>
  <c r="T29" i="25"/>
  <c r="T34" i="25" s="1"/>
  <c r="T56" i="25" s="1"/>
  <c r="T27" i="25"/>
  <c r="T30" i="25"/>
  <c r="T35" i="25" s="1"/>
  <c r="T28" i="25"/>
  <c r="V14" i="25"/>
  <c r="V88" i="24"/>
  <c r="N88" i="24"/>
  <c r="N14" i="25"/>
  <c r="F88" i="24"/>
  <c r="F14" i="25"/>
  <c r="O88" i="24"/>
  <c r="O14" i="25"/>
  <c r="E88" i="24"/>
  <c r="E14" i="25"/>
  <c r="M29" i="25"/>
  <c r="M34" i="25" s="1"/>
  <c r="M56" i="25" s="1"/>
  <c r="M28" i="25"/>
  <c r="M30" i="25"/>
  <c r="M35" i="25" s="1"/>
  <c r="M27" i="25"/>
  <c r="M26" i="25"/>
  <c r="M25" i="25"/>
  <c r="G25" i="25"/>
  <c r="G27" i="25"/>
  <c r="G26" i="25"/>
  <c r="G29" i="25"/>
  <c r="G34" i="25" s="1"/>
  <c r="G56" i="25" s="1"/>
  <c r="G28" i="25"/>
  <c r="G30" i="25"/>
  <c r="G35" i="25" s="1"/>
  <c r="R88" i="24"/>
  <c r="R14" i="25"/>
  <c r="H88" i="24"/>
  <c r="H14" i="25"/>
  <c r="I88" i="24"/>
  <c r="I14" i="25"/>
  <c r="C88" i="24"/>
  <c r="C14" i="25"/>
  <c r="P88" i="24"/>
  <c r="P14" i="25"/>
  <c r="J88" i="24"/>
  <c r="U14" i="25"/>
  <c r="U88" i="24"/>
  <c r="W55" i="25"/>
  <c r="J29" i="25"/>
  <c r="J34" i="25" s="1"/>
  <c r="J56" i="25" s="1"/>
  <c r="J28" i="25"/>
  <c r="J27" i="25"/>
  <c r="J26" i="25"/>
  <c r="J30" i="25"/>
  <c r="J35" i="25" s="1"/>
  <c r="J25" i="25"/>
  <c r="K88" i="24"/>
  <c r="K14" i="25"/>
  <c r="D88" i="24"/>
  <c r="D14" i="25"/>
  <c r="L88" i="24"/>
  <c r="L14" i="25"/>
  <c r="Q88" i="24"/>
  <c r="Q14" i="25"/>
  <c r="M88" i="24"/>
  <c r="S88" i="24"/>
  <c r="S14" i="25"/>
  <c r="AG239" i="3"/>
  <c r="AG238" i="3"/>
  <c r="AG237" i="3"/>
  <c r="AG240" i="3"/>
  <c r="AG229" i="3"/>
  <c r="AF222" i="3"/>
  <c r="AF210" i="3"/>
  <c r="AF221" i="3"/>
  <c r="AF209" i="3"/>
  <c r="AF220" i="3"/>
  <c r="AF208" i="3"/>
  <c r="AF219" i="3"/>
  <c r="AF207" i="3"/>
  <c r="AF218" i="3"/>
  <c r="AF206" i="3"/>
  <c r="AF217" i="3"/>
  <c r="AG236" i="3"/>
  <c r="AG235" i="3"/>
  <c r="M55" i="25" l="1"/>
  <c r="G55" i="25"/>
  <c r="F29" i="25"/>
  <c r="F34" i="25" s="1"/>
  <c r="F56" i="25" s="1"/>
  <c r="F25" i="25"/>
  <c r="F27" i="25"/>
  <c r="F28" i="25"/>
  <c r="F30" i="25"/>
  <c r="F35" i="25" s="1"/>
  <c r="F26" i="25"/>
  <c r="S26" i="25"/>
  <c r="S29" i="25"/>
  <c r="S34" i="25" s="1"/>
  <c r="S56" i="25" s="1"/>
  <c r="S25" i="25"/>
  <c r="S28" i="25"/>
  <c r="S30" i="25"/>
  <c r="S35" i="25" s="1"/>
  <c r="S27" i="25"/>
  <c r="I25" i="25"/>
  <c r="I26" i="25"/>
  <c r="I30" i="25"/>
  <c r="I35" i="25" s="1"/>
  <c r="I28" i="25"/>
  <c r="I27" i="25"/>
  <c r="I29" i="25"/>
  <c r="I34" i="25" s="1"/>
  <c r="I56" i="25" s="1"/>
  <c r="N29" i="25"/>
  <c r="N34" i="25" s="1"/>
  <c r="N56" i="25" s="1"/>
  <c r="N28" i="25"/>
  <c r="N30" i="25"/>
  <c r="N35" i="25" s="1"/>
  <c r="N26" i="25"/>
  <c r="N27" i="25"/>
  <c r="N25" i="25"/>
  <c r="J55" i="25"/>
  <c r="Q27" i="25"/>
  <c r="Q26" i="25"/>
  <c r="Q30" i="25"/>
  <c r="Q35" i="25" s="1"/>
  <c r="Q28" i="25"/>
  <c r="Q29" i="25"/>
  <c r="Q34" i="25" s="1"/>
  <c r="Q56" i="25" s="1"/>
  <c r="Q25" i="25"/>
  <c r="H28" i="25"/>
  <c r="H25" i="25"/>
  <c r="H26" i="25"/>
  <c r="H29" i="25"/>
  <c r="H34" i="25" s="1"/>
  <c r="H56" i="25" s="1"/>
  <c r="H30" i="25"/>
  <c r="H35" i="25" s="1"/>
  <c r="H27" i="25"/>
  <c r="V25" i="25"/>
  <c r="V30" i="25"/>
  <c r="V35" i="25" s="1"/>
  <c r="V29" i="25"/>
  <c r="V34" i="25" s="1"/>
  <c r="V56" i="25" s="1"/>
  <c r="V28" i="25"/>
  <c r="V27" i="25"/>
  <c r="V26" i="25"/>
  <c r="L28" i="25"/>
  <c r="L30" i="25"/>
  <c r="L35" i="25" s="1"/>
  <c r="L27" i="25"/>
  <c r="L26" i="25"/>
  <c r="L25" i="25"/>
  <c r="L29" i="25"/>
  <c r="L34" i="25" s="1"/>
  <c r="L56" i="25" s="1"/>
  <c r="R27" i="25"/>
  <c r="R30" i="25"/>
  <c r="R35" i="25" s="1"/>
  <c r="R29" i="25"/>
  <c r="R34" i="25" s="1"/>
  <c r="R56" i="25" s="1"/>
  <c r="R26" i="25"/>
  <c r="R28" i="25"/>
  <c r="R25" i="25"/>
  <c r="C29" i="25"/>
  <c r="C34" i="25" s="1"/>
  <c r="C56" i="25" s="1"/>
  <c r="C26" i="25"/>
  <c r="C27" i="25"/>
  <c r="C30" i="25"/>
  <c r="C35" i="25" s="1"/>
  <c r="C28" i="25"/>
  <c r="C25" i="25"/>
  <c r="D29" i="25"/>
  <c r="D34" i="25" s="1"/>
  <c r="D56" i="25" s="1"/>
  <c r="D30" i="25"/>
  <c r="D35" i="25" s="1"/>
  <c r="D28" i="25"/>
  <c r="D26" i="25"/>
  <c r="D27" i="25"/>
  <c r="D25" i="25"/>
  <c r="U26" i="25"/>
  <c r="U25" i="25"/>
  <c r="U30" i="25"/>
  <c r="U35" i="25" s="1"/>
  <c r="U28" i="25"/>
  <c r="U29" i="25"/>
  <c r="U34" i="25" s="1"/>
  <c r="U56" i="25" s="1"/>
  <c r="U27" i="25"/>
  <c r="E29" i="25"/>
  <c r="E34" i="25" s="1"/>
  <c r="E56" i="25" s="1"/>
  <c r="E25" i="25"/>
  <c r="E27" i="25"/>
  <c r="E26" i="25"/>
  <c r="E28" i="25"/>
  <c r="E30" i="25"/>
  <c r="E35" i="25" s="1"/>
  <c r="K28" i="25"/>
  <c r="K29" i="25"/>
  <c r="K34" i="25" s="1"/>
  <c r="K56" i="25" s="1"/>
  <c r="K27" i="25"/>
  <c r="K26" i="25"/>
  <c r="K25" i="25"/>
  <c r="K30" i="25"/>
  <c r="K35" i="25" s="1"/>
  <c r="P29" i="25"/>
  <c r="P34" i="25" s="1"/>
  <c r="P56" i="25" s="1"/>
  <c r="P25" i="25"/>
  <c r="P26" i="25"/>
  <c r="P27" i="25"/>
  <c r="P28" i="25"/>
  <c r="P30" i="25"/>
  <c r="P35" i="25" s="1"/>
  <c r="O29" i="25"/>
  <c r="O34" i="25" s="1"/>
  <c r="O56" i="25" s="1"/>
  <c r="O30" i="25"/>
  <c r="O35" i="25" s="1"/>
  <c r="O25" i="25"/>
  <c r="O26" i="25"/>
  <c r="O28" i="25"/>
  <c r="O27" i="25"/>
  <c r="T55" i="25"/>
  <c r="O55" i="25" l="1"/>
  <c r="R55" i="25"/>
  <c r="L55" i="25"/>
  <c r="N55" i="25"/>
  <c r="K55" i="25"/>
  <c r="D55" i="25"/>
  <c r="Q55" i="25"/>
  <c r="U55" i="25"/>
  <c r="H55" i="25"/>
  <c r="V55" i="25"/>
  <c r="F55" i="25"/>
  <c r="S55" i="25"/>
  <c r="P55" i="25"/>
  <c r="E55" i="25"/>
  <c r="C55" i="25"/>
  <c r="I55" i="25"/>
</calcChain>
</file>

<file path=xl/sharedStrings.xml><?xml version="1.0" encoding="utf-8"?>
<sst xmlns="http://schemas.openxmlformats.org/spreadsheetml/2006/main" count="887" uniqueCount="134">
  <si>
    <t>Andalucía</t>
  </si>
  <si>
    <t xml:space="preserve">Aragón 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</si>
  <si>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</si>
  <si>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</si>
  <si>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</si>
  <si>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</si>
  <si>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</si>
  <si>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</si>
  <si>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</si>
  <si>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Extremadura</t>
  </si>
  <si>
    <t>Galicia</t>
  </si>
  <si>
    <t xml:space="preserve">La Rioja </t>
  </si>
  <si>
    <t>País Vasco</t>
  </si>
  <si>
    <t>gastos de capital</t>
  </si>
  <si>
    <t>intereses</t>
  </si>
  <si>
    <t>otros gastos corrientes</t>
  </si>
  <si>
    <t>Remuneración de asalariados</t>
  </si>
  <si>
    <t>Consumos intermedios</t>
  </si>
  <si>
    <t>saldo presupuestario</t>
  </si>
  <si>
    <t>PIB utilizado por la IGAE</t>
  </si>
  <si>
    <t>Navarra</t>
  </si>
  <si>
    <t>Madrid</t>
  </si>
  <si>
    <t>Valencia</t>
  </si>
  <si>
    <t>Total CCAA</t>
  </si>
  <si>
    <t>Murcia</t>
  </si>
  <si>
    <t>transferencias netas de otras AAPP</t>
  </si>
  <si>
    <t>impuestos ajustados por recaudación incierta</t>
  </si>
  <si>
    <t>OJO CON EL ORDEN DE LAS REGIONES, NO ES EL HABITUAL</t>
  </si>
  <si>
    <t>check</t>
  </si>
  <si>
    <t>recursos no financieros netos, incluye transferencias netas de otras administraciones publicas</t>
  </si>
  <si>
    <t>Total España</t>
  </si>
  <si>
    <t>dif con suma</t>
  </si>
  <si>
    <t>millones de euros corrientes</t>
  </si>
  <si>
    <t>empleos netos (sin transf a otras aapp)</t>
  </si>
  <si>
    <t>España</t>
  </si>
  <si>
    <t>población padrón 1 de enero, ine</t>
  </si>
  <si>
    <t>Prestaciones sociales en efectivo y en especie (producción de mercado adquirida por las aapp)</t>
  </si>
  <si>
    <t>(transferencias recibidas - transferencias pagadas)</t>
  </si>
  <si>
    <t xml:space="preserve">Fuente:IGAE, Intervención General de la Administración del Estado (IGAE, 2017a). Operaciones no financieras del subsector administración regional y detalle por comunidades.
</t>
  </si>
  <si>
    <t>Otras variables</t>
  </si>
  <si>
    <t>PIB a precios corrientes</t>
  </si>
  <si>
    <t>deflactor del PIB nacional</t>
  </si>
  <si>
    <t>población padron 1 de enero, INE</t>
  </si>
  <si>
    <t>para más detalles sobre la construcción de las series y sus fuentes véase</t>
  </si>
  <si>
    <t>Recursos</t>
  </si>
  <si>
    <t>recursos no financieros netos o ajustados, incluye transferencias netas de otras administraciones publicas</t>
  </si>
  <si>
    <t>componentes de los recursos ajustados:</t>
  </si>
  <si>
    <t xml:space="preserve">   componentes de los recursos ajustados:</t>
  </si>
  <si>
    <t>transferencias netas de otras AAPP (transferencias recibidas - transferencias pagadas)</t>
  </si>
  <si>
    <t>resto de ingresos/recursos</t>
  </si>
  <si>
    <t>Empleos</t>
  </si>
  <si>
    <t>empleos netos (sin transferencias a otras aapp)</t>
  </si>
  <si>
    <t xml:space="preserve">  componentes de los empleos netos:</t>
  </si>
  <si>
    <t>empleos corrientes netos de intereses</t>
  </si>
  <si>
    <t xml:space="preserve">  de lo cual:</t>
  </si>
  <si>
    <t>capacidad/necesidadesd e financiación</t>
  </si>
  <si>
    <t>Series de los principales agregados:</t>
  </si>
  <si>
    <t xml:space="preserve">    de lo cual:</t>
  </si>
  <si>
    <t>x</t>
  </si>
  <si>
    <t>CCAARC</t>
  </si>
  <si>
    <t>intereses/pob</t>
  </si>
  <si>
    <t>(P)</t>
  </si>
  <si>
    <t>(A)</t>
  </si>
  <si>
    <t xml:space="preserve"> = Ceuta y Melilla +extra regio</t>
  </si>
  <si>
    <t>actualizado</t>
  </si>
  <si>
    <t>2019 sin</t>
  </si>
  <si>
    <t>SII</t>
  </si>
  <si>
    <t>efecto SII</t>
  </si>
  <si>
    <t>saldo presupuestario como % del PIB</t>
  </si>
  <si>
    <t>SII/PIB</t>
  </si>
  <si>
    <t xml:space="preserve">millones de euros </t>
  </si>
  <si>
    <t>deuda autonómica a 31 de diciembre</t>
  </si>
  <si>
    <t>Fuentes:</t>
  </si>
  <si>
    <t>IGAE, Intervención General de la Administración del Estado. Operaciones no financieras del subsector administración regional y detalle por comunidades.</t>
  </si>
  <si>
    <t>https://www.igae.pap.hacienda.gob.es/sitios/igae/es-ES/Contabilidad/ContabilidadNacional/Publicaciones/Paginas/ianofinancierasCA.aspx</t>
  </si>
  <si>
    <t>https://www.bde.es/webbde/es/estadis/infoest/temas/sb_deuccaa.html</t>
  </si>
  <si>
    <t>https://www.fedea.net/documentos-hacienda-autonomica/</t>
  </si>
  <si>
    <t xml:space="preserve">impuestos </t>
  </si>
  <si>
    <t>deuda autonómica/PIB</t>
  </si>
  <si>
    <t>2019 datos originales, avance</t>
  </si>
  <si>
    <t>An</t>
  </si>
  <si>
    <t>Ar</t>
  </si>
  <si>
    <t>As</t>
  </si>
  <si>
    <t>Ba</t>
  </si>
  <si>
    <t>Cana</t>
  </si>
  <si>
    <t>Cnt</t>
  </si>
  <si>
    <t>C-M</t>
  </si>
  <si>
    <t>CyL</t>
  </si>
  <si>
    <t>Cat</t>
  </si>
  <si>
    <t>Ex</t>
  </si>
  <si>
    <t>Ga</t>
  </si>
  <si>
    <t>Ma</t>
  </si>
  <si>
    <t>Mu</t>
  </si>
  <si>
    <t>Na</t>
  </si>
  <si>
    <t>Ri</t>
  </si>
  <si>
    <t>Va</t>
  </si>
  <si>
    <t>PV</t>
  </si>
  <si>
    <t>media</t>
  </si>
  <si>
    <t>Deuda autonómica a 31 de diciembre según protocolo de déficit excesivo, en millones de euros y como % del PIB regional</t>
  </si>
  <si>
    <t>Banco de España (2022). Estadísticas. Deuda pública según el protocolo de déficit excesivo</t>
  </si>
  <si>
    <t>agregados a precios corrientes</t>
  </si>
  <si>
    <t>gastos ajustados totales</t>
  </si>
  <si>
    <t>ingresos ajustados totales</t>
  </si>
  <si>
    <t>transferencias netas de otras administraciones</t>
  </si>
  <si>
    <t>resto de ingresos (otros que transferencias)</t>
  </si>
  <si>
    <t>gastos corrientes, total</t>
  </si>
  <si>
    <t>deflactor del pib</t>
  </si>
  <si>
    <t>población total</t>
  </si>
  <si>
    <t>agregados a precios constantes</t>
  </si>
  <si>
    <t>variables per capita a precios constantes</t>
  </si>
  <si>
    <t>gastos ajustados pc</t>
  </si>
  <si>
    <t>gastos de capital pc</t>
  </si>
  <si>
    <t>gastos corrientes, pc</t>
  </si>
  <si>
    <t>ingresos ajustados pc</t>
  </si>
  <si>
    <t>transferencias netas de otras administraciones pc</t>
  </si>
  <si>
    <t>resto de ingresos pc</t>
  </si>
  <si>
    <t>gasto - otros ingresos (exc trasnf)</t>
  </si>
  <si>
    <t>transf</t>
  </si>
  <si>
    <t>promedio</t>
  </si>
  <si>
    <t>pib a precios constantes</t>
  </si>
  <si>
    <t>var %</t>
  </si>
  <si>
    <t>de la Fuente, A. (2024). "Las finanzas autonómicas en 2023 y entre 2003 y 2023." Fedea, Observatorio de las CCAAA y serie Estudios sobre Economía Española</t>
  </si>
  <si>
    <t>Datos de la IGAE en Contabilidad Nacional</t>
  </si>
  <si>
    <t>Reg com</t>
  </si>
  <si>
    <t>def</t>
  </si>
  <si>
    <t>PIB precios corrientes</t>
  </si>
  <si>
    <t>Calculo del deflactor del PIB con datos del INE, serie homogénea y ultimo año de CNTR</t>
  </si>
  <si>
    <t>indices de volumen, base 2020</t>
  </si>
  <si>
    <t>PIB real precios 2020</t>
  </si>
  <si>
    <t>deflactor pib, 2020 = 1.00</t>
  </si>
  <si>
    <t>nota de 2021 en adelante  pasa a ser población residente en vez de padrón, de Ecnuesta Continua de Pob</t>
  </si>
  <si>
    <t>DEFLACTOR DEL PIB, 2020 = 1.00</t>
  </si>
  <si>
    <t>gastos extraordinarios, DANA (Val)</t>
  </si>
  <si>
    <t>cntr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</si>
</sst>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0.0%"/>
  </numFmts>
  <fonts count="14" x14ac:knownFonts="1">
    <font>
      <sz val="12"/>
      <color theme="1"/>
      <name val="Calibri"/>
      <family val="2"/>
      <scheme val="minor"/>
    </font>
    <font>
      <i/>
      <sz val="12"/>
      <name val="Palatino"/>
      <family val="1"/>
    </font>
    <font>
      <sz val="12"/>
      <name val="Palatino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5"/>
      <color indexed="12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indexed="8"/>
      <name val="Calibri"/>
      <family val="2"/>
    </font>
    <font>
      <b/>
      <sz val="12"/>
      <name val="Palatino"/>
      <family val="1"/>
    </font>
    <font>
      <b/>
      <i/>
      <sz val="12"/>
      <name val="Palatino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3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0" fontId="7" fillId="0" borderId="0" xfId="605" applyAlignment="1" applyProtection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/>
    <xf numFmtId="166" fontId="0" fillId="0" borderId="0" xfId="0" applyNumberFormat="1"/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2" fontId="0" fillId="0" borderId="0" xfId="0" applyNumberFormat="1"/>
    <xf numFmtId="4" fontId="0" fillId="0" borderId="0" xfId="0" applyNumberFormat="1"/>
    <xf numFmtId="3" fontId="0" fillId="0" borderId="0" xfId="0" applyNumberFormat="1" applyAlignment="1">
      <alignment horizontal="center"/>
    </xf>
  </cellXfs>
  <cellStyles count="7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transferencias netas de otras administraciones pc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Sheet1!$C$33:$Y$33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Sheet1!$C$34:$Y$34</c:f>
              <c:numCache>
                <c:formatCode>#,##0</c:formatCode>
                <c:ptCount val="23"/>
                <c:pt idx="0">
                  <c:v>1542.4719486818528</c:v>
                </c:pt>
                <c:pt idx="1">
                  <c:v>1575.627462818371</c:v>
                </c:pt>
                <c:pt idx="2">
                  <c:v>1595.3546646264899</c:v>
                </c:pt>
                <c:pt idx="3">
                  <c:v>1637.1125591869056</c:v>
                </c:pt>
                <c:pt idx="4">
                  <c:v>1734.6496395678387</c:v>
                </c:pt>
                <c:pt idx="5">
                  <c:v>1758.9571015615641</c:v>
                </c:pt>
                <c:pt idx="6">
                  <c:v>1815.2377023204699</c:v>
                </c:pt>
                <c:pt idx="7">
                  <c:v>1919.352844985548</c:v>
                </c:pt>
                <c:pt idx="8">
                  <c:v>1911.241435403148</c:v>
                </c:pt>
                <c:pt idx="9">
                  <c:v>2006.6527216693805</c:v>
                </c:pt>
                <c:pt idx="10">
                  <c:v>1629.2552112005133</c:v>
                </c:pt>
                <c:pt idx="11">
                  <c:v>1103.9077352498937</c:v>
                </c:pt>
                <c:pt idx="12">
                  <c:v>1278.6394132618545</c:v>
                </c:pt>
                <c:pt idx="13">
                  <c:v>1523.0437796843805</c:v>
                </c:pt>
                <c:pt idx="14">
                  <c:v>1489.4491005462946</c:v>
                </c:pt>
                <c:pt idx="15">
                  <c:v>1493.9570215396354</c:v>
                </c:pt>
                <c:pt idx="16">
                  <c:v>1608.9443425912732</c:v>
                </c:pt>
                <c:pt idx="17">
                  <c:v>1693.3699758539915</c:v>
                </c:pt>
                <c:pt idx="18">
                  <c:v>1709.7843018704721</c:v>
                </c:pt>
                <c:pt idx="19">
                  <c:v>1696.3886366408794</c:v>
                </c:pt>
                <c:pt idx="20">
                  <c:v>2029.4412060089362</c:v>
                </c:pt>
                <c:pt idx="21">
                  <c:v>2140.8824117459244</c:v>
                </c:pt>
                <c:pt idx="22">
                  <c:v>1742.0156381835441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6-5648-BA0C-E72CF3663A26}"/>
            </c:ext>
          </c:extLst>
        </c:ser>
        <c:ser>
          <c:idx val="1"/>
          <c:order val="1"/>
          <c:tx>
            <c:strRef>
              <c:f>Sheet1!$B$35</c:f>
              <c:strCache>
                <c:ptCount val="1"/>
                <c:pt idx="0">
                  <c:v>resto de ingresos pc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Sheet1!$C$33:$Y$33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Sheet1!$C$35:$Y$35</c:f>
              <c:numCache>
                <c:formatCode>#,##0</c:formatCode>
                <c:ptCount val="23"/>
                <c:pt idx="0">
                  <c:v>888.59448984682183</c:v>
                </c:pt>
                <c:pt idx="1">
                  <c:v>902.1754172114413</c:v>
                </c:pt>
                <c:pt idx="2">
                  <c:v>1266.2714708241158</c:v>
                </c:pt>
                <c:pt idx="3">
                  <c:v>1376.1496089922268</c:v>
                </c:pt>
                <c:pt idx="4">
                  <c:v>1506.5261062574289</c:v>
                </c:pt>
                <c:pt idx="5">
                  <c:v>1584.9040854451162</c:v>
                </c:pt>
                <c:pt idx="6">
                  <c:v>1690.3749851885505</c:v>
                </c:pt>
                <c:pt idx="7">
                  <c:v>1686.5682611568545</c:v>
                </c:pt>
                <c:pt idx="8">
                  <c:v>1541.1169192899436</c:v>
                </c:pt>
                <c:pt idx="9">
                  <c:v>1545.4242742516628</c:v>
                </c:pt>
                <c:pt idx="10">
                  <c:v>1387.023416383588</c:v>
                </c:pt>
                <c:pt idx="11">
                  <c:v>1468.1097620933126</c:v>
                </c:pt>
                <c:pt idx="12">
                  <c:v>1747.8033877636224</c:v>
                </c:pt>
                <c:pt idx="13">
                  <c:v>1480.9655173070814</c:v>
                </c:pt>
                <c:pt idx="14">
                  <c:v>1492.6130559979019</c:v>
                </c:pt>
                <c:pt idx="15">
                  <c:v>1571.8943115501852</c:v>
                </c:pt>
                <c:pt idx="16">
                  <c:v>1629.8803315020511</c:v>
                </c:pt>
                <c:pt idx="17">
                  <c:v>1730.9954487653044</c:v>
                </c:pt>
                <c:pt idx="18">
                  <c:v>1816.0839135858957</c:v>
                </c:pt>
                <c:pt idx="19">
                  <c:v>1852.1853765448641</c:v>
                </c:pt>
                <c:pt idx="20">
                  <c:v>1851.0129872942653</c:v>
                </c:pt>
                <c:pt idx="21">
                  <c:v>2013.9790628389492</c:v>
                </c:pt>
                <c:pt idx="22">
                  <c:v>2000.9019348789645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6-5648-BA0C-E72CF366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42608"/>
        <c:axId val="1523811104"/>
      </c:lineChart>
      <c:catAx>
        <c:axId val="148554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1523811104"/>
        <c:crosses val="autoZero"/>
        <c:auto val="1"/>
        <c:lblAlgn val="ctr"/>
        <c:lblOffset val="100"/>
        <c:noMultiLvlLbl val="0"/>
      </c:catAx>
      <c:valAx>
        <c:axId val="15238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148554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Sheet1!$B$55</c:f>
              <c:strCache>
                <c:ptCount val="1"/>
                <c:pt idx="0">
                  <c:v>gasto - otros ingresos (exc trasnf)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Sheet1!$C$54:$Y$54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Sheet1!$C$55:$Y$55</c:f>
              <c:numCache>
                <c:formatCode>#,##0</c:formatCode>
                <c:ptCount val="23"/>
                <c:pt idx="0">
                  <c:v>1657.2509606636686</c:v>
                </c:pt>
                <c:pt idx="1">
                  <c:v>1721.8179673228731</c:v>
                </c:pt>
                <c:pt idx="2">
                  <c:v>1711.8679035132766</c:v>
                </c:pt>
                <c:pt idx="3">
                  <c:v>1752.0558964474383</c:v>
                </c:pt>
                <c:pt idx="4">
                  <c:v>1754.6300164092493</c:v>
                </c:pt>
                <c:pt idx="5">
                  <c:v>1832.61137420826</c:v>
                </c:pt>
                <c:pt idx="6">
                  <c:v>1831.6916928623209</c:v>
                </c:pt>
                <c:pt idx="7">
                  <c:v>2003.598924995953</c:v>
                </c:pt>
                <c:pt idx="8">
                  <c:v>2354.691851525522</c:v>
                </c:pt>
                <c:pt idx="9">
                  <c:v>2506.1211506127574</c:v>
                </c:pt>
                <c:pt idx="10">
                  <c:v>2542.4392394773095</c:v>
                </c:pt>
                <c:pt idx="11">
                  <c:v>2341.4727643398155</c:v>
                </c:pt>
                <c:pt idx="12">
                  <c:v>1742.9733935103206</c:v>
                </c:pt>
                <c:pt idx="13">
                  <c:v>1892.1244570762656</c:v>
                </c:pt>
                <c:pt idx="14">
                  <c:v>1915.0124899222169</c:v>
                </c:pt>
                <c:pt idx="15">
                  <c:v>1922.2714815888721</c:v>
                </c:pt>
                <c:pt idx="16">
                  <c:v>1823.9913888598801</c:v>
                </c:pt>
                <c:pt idx="17">
                  <c:v>1786.5388787526949</c:v>
                </c:pt>
                <c:pt idx="18">
                  <c:v>1782.2152354750735</c:v>
                </c:pt>
                <c:pt idx="19">
                  <c:v>1854.7539290592135</c:v>
                </c:pt>
                <c:pt idx="20">
                  <c:v>2071.4044096516468</c:v>
                </c:pt>
                <c:pt idx="21">
                  <c:v>2145.9403783120888</c:v>
                </c:pt>
                <c:pt idx="22">
                  <c:v>2041.2120645552529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9-2D4C-955B-9B03E80E017C}"/>
            </c:ext>
          </c:extLst>
        </c:ser>
        <c:ser>
          <c:idx val="1"/>
          <c:order val="1"/>
          <c:tx>
            <c:strRef>
              <c:f>Sheet1!$B$56</c:f>
              <c:strCache>
                <c:ptCount val="1"/>
                <c:pt idx="0">
                  <c:v>transf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Sheet1!$C$54:$Y$54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Sheet1!$C$56:$Y$56</c:f>
              <c:numCache>
                <c:formatCode>#,##0</c:formatCode>
                <c:ptCount val="23"/>
                <c:pt idx="0">
                  <c:v>1542.4719486818528</c:v>
                </c:pt>
                <c:pt idx="1">
                  <c:v>1575.627462818371</c:v>
                </c:pt>
                <c:pt idx="2">
                  <c:v>1595.3546646264899</c:v>
                </c:pt>
                <c:pt idx="3">
                  <c:v>1637.1125591869056</c:v>
                </c:pt>
                <c:pt idx="4">
                  <c:v>1734.6496395678387</c:v>
                </c:pt>
                <c:pt idx="5">
                  <c:v>1758.9571015615641</c:v>
                </c:pt>
                <c:pt idx="6">
                  <c:v>1815.2377023204699</c:v>
                </c:pt>
                <c:pt idx="7">
                  <c:v>1919.352844985548</c:v>
                </c:pt>
                <c:pt idx="8">
                  <c:v>1911.241435403148</c:v>
                </c:pt>
                <c:pt idx="9">
                  <c:v>2006.6527216693805</c:v>
                </c:pt>
                <c:pt idx="10">
                  <c:v>1629.2552112005133</c:v>
                </c:pt>
                <c:pt idx="11">
                  <c:v>1103.9077352498937</c:v>
                </c:pt>
                <c:pt idx="12">
                  <c:v>1278.6394132618545</c:v>
                </c:pt>
                <c:pt idx="13">
                  <c:v>1523.0437796843805</c:v>
                </c:pt>
                <c:pt idx="14">
                  <c:v>1489.4491005462946</c:v>
                </c:pt>
                <c:pt idx="15">
                  <c:v>1493.9570215396354</c:v>
                </c:pt>
                <c:pt idx="16">
                  <c:v>1608.9443425912732</c:v>
                </c:pt>
                <c:pt idx="17">
                  <c:v>1693.3699758539915</c:v>
                </c:pt>
                <c:pt idx="18">
                  <c:v>1709.7843018704721</c:v>
                </c:pt>
                <c:pt idx="19">
                  <c:v>1696.3886366408794</c:v>
                </c:pt>
                <c:pt idx="20">
                  <c:v>2029.4412060089362</c:v>
                </c:pt>
                <c:pt idx="21">
                  <c:v>2140.8824117459244</c:v>
                </c:pt>
                <c:pt idx="22">
                  <c:v>1742.0156381835441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9-2D4C-955B-9B03E80E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422960"/>
        <c:axId val="1125323760"/>
      </c:lineChart>
      <c:catAx>
        <c:axId val="156542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1125323760"/>
        <c:crosses val="autoZero"/>
        <c:auto val="1"/>
        <c:lblAlgn val="ctr"/>
        <c:lblOffset val="100"/>
        <c:noMultiLvlLbl val="0"/>
      </c:catAx>
      <c:valAx>
        <c:axId val="11253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S"/>
          </a:p>
        </c:txPr>
        <c:crossAx val="156542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2784230</xdr:colOff>
      <xdr:row>38</xdr:row>
      <xdr:rowOff>123092</xdr:rowOff>
    </xdr:from>
    <xdr:to>
      <xdr:col>7</xdr:col>
      <xdr:colOff>58615</xdr:colOff>
      <xdr:row>51</xdr:row>
      <xdr:rowOff>199292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B9A1A0-4D3F-CDAF-7F81-5ED260C5E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254000</xdr:colOff>
      <xdr:row>59</xdr:row>
      <xdr:rowOff>123091</xdr:rowOff>
    </xdr:from>
    <xdr:to>
      <xdr:col>7</xdr:col>
      <xdr:colOff>674077</xdr:colOff>
      <xdr:row>72</xdr:row>
      <xdr:rowOff>199291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528D77-6CEA-B04B-4929-69B140407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ae.pap.hacienda.gob.es/sitios/igae/es-ES/Contabilidad/ContabilidadNacional/Publicaciones/Paginas/ianofinancierasCA.aspx" TargetMode="External"/><Relationship Id="rId2" Type="http://schemas.openxmlformats.org/officeDocument/2006/relationships/hyperlink" Target="https://www.fedea.net/documentos-hacienda-autonomica/" TargetMode="External"/><Relationship Id="rId1" Type="http://schemas.openxmlformats.org/officeDocument/2006/relationships/hyperlink" Target="https://www.bde.es/webbde/es/estadis/infoest/temas/sb_deucca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gae.pap.hacienda.gob.es/sitios/igae/es-ES/Contabilidad/ContabilidadNacional/Publicaciones/Paginas/ianofinancierasCA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43"/>
  <sheetViews>
    <sheetView topLeftCell="A23" zoomScale="125" zoomScaleNormal="125" zoomScalePageLayoutView="125" workbookViewId="0">
      <selection activeCell="B37" sqref="B37"/>
    </sheetView>
  </sheetViews>
  <sheetFormatPr baseColWidth="10" defaultRowHeight="16" x14ac:dyDescent="0.2"/>
  <sheetData>
    <row r="4" spans="2:2" x14ac:dyDescent="0.2">
      <c r="B4" s="8" t="s">
        <v>122</v>
      </c>
    </row>
    <row r="6" spans="2:2" x14ac:dyDescent="0.2">
      <c r="B6" s="8" t="s">
        <v>56</v>
      </c>
    </row>
    <row r="8" spans="2:2" x14ac:dyDescent="0.2">
      <c r="B8" s="12" t="s">
        <v>44</v>
      </c>
    </row>
    <row r="9" spans="2:2" x14ac:dyDescent="0.2">
      <c r="B9" t="s">
        <v>45</v>
      </c>
    </row>
    <row r="10" spans="2:2" x14ac:dyDescent="0.2">
      <c r="B10" s="11" t="s">
        <v>47</v>
      </c>
    </row>
    <row r="11" spans="2:2" x14ac:dyDescent="0.2">
      <c r="B11" s="2" t="s">
        <v>26</v>
      </c>
    </row>
    <row r="12" spans="2:2" x14ac:dyDescent="0.2">
      <c r="B12" s="2" t="s">
        <v>48</v>
      </c>
    </row>
    <row r="13" spans="2:2" x14ac:dyDescent="0.2">
      <c r="B13" s="2" t="s">
        <v>49</v>
      </c>
    </row>
    <row r="15" spans="2:2" x14ac:dyDescent="0.2">
      <c r="B15" s="12" t="s">
        <v>50</v>
      </c>
    </row>
    <row r="16" spans="2:2" x14ac:dyDescent="0.2">
      <c r="B16" s="2" t="s">
        <v>51</v>
      </c>
    </row>
    <row r="17" spans="2:3" x14ac:dyDescent="0.2">
      <c r="B17" s="1" t="s">
        <v>52</v>
      </c>
    </row>
    <row r="18" spans="2:3" x14ac:dyDescent="0.2">
      <c r="B18" s="2" t="s">
        <v>13</v>
      </c>
    </row>
    <row r="19" spans="2:3" x14ac:dyDescent="0.2">
      <c r="B19" s="2" t="s">
        <v>14</v>
      </c>
    </row>
    <row r="20" spans="2:3" x14ac:dyDescent="0.2">
      <c r="B20" s="2" t="s">
        <v>53</v>
      </c>
    </row>
    <row r="21" spans="2:3" x14ac:dyDescent="0.2">
      <c r="B21" s="2" t="s">
        <v>54</v>
      </c>
    </row>
    <row r="22" spans="2:3" x14ac:dyDescent="0.2">
      <c r="B22" s="2"/>
      <c r="C22" t="s">
        <v>16</v>
      </c>
    </row>
    <row r="23" spans="2:3" x14ac:dyDescent="0.2">
      <c r="B23" s="2"/>
      <c r="C23" t="s">
        <v>17</v>
      </c>
    </row>
    <row r="24" spans="2:3" x14ac:dyDescent="0.2">
      <c r="B24" s="2"/>
      <c r="C24" s="2" t="s">
        <v>36</v>
      </c>
    </row>
    <row r="25" spans="2:3" x14ac:dyDescent="0.2">
      <c r="B25" s="2"/>
      <c r="C25" s="2" t="s">
        <v>15</v>
      </c>
    </row>
    <row r="26" spans="2:3" x14ac:dyDescent="0.2">
      <c r="B26" t="s">
        <v>55</v>
      </c>
    </row>
    <row r="28" spans="2:3" x14ac:dyDescent="0.2">
      <c r="B28" s="12" t="s">
        <v>39</v>
      </c>
    </row>
    <row r="29" spans="2:3" x14ac:dyDescent="0.2">
      <c r="B29" t="s">
        <v>40</v>
      </c>
    </row>
    <row r="30" spans="2:3" x14ac:dyDescent="0.2">
      <c r="B30" t="s">
        <v>41</v>
      </c>
    </row>
    <row r="31" spans="2:3" x14ac:dyDescent="0.2">
      <c r="B31" t="s">
        <v>42</v>
      </c>
    </row>
    <row r="32" spans="2:3" x14ac:dyDescent="0.2">
      <c r="B32" t="s">
        <v>98</v>
      </c>
    </row>
    <row r="34" spans="2:2" x14ac:dyDescent="0.2">
      <c r="B34" s="8" t="s">
        <v>72</v>
      </c>
    </row>
    <row r="35" spans="2:2" x14ac:dyDescent="0.2">
      <c r="B35" s="10" t="s">
        <v>73</v>
      </c>
    </row>
    <row r="36" spans="2:2" ht="20" x14ac:dyDescent="0.25">
      <c r="B36" s="9" t="s">
        <v>74</v>
      </c>
    </row>
    <row r="38" spans="2:2" x14ac:dyDescent="0.2">
      <c r="B38" s="19" t="s">
        <v>99</v>
      </c>
    </row>
    <row r="39" spans="2:2" ht="20" x14ac:dyDescent="0.25">
      <c r="B39" s="9" t="s">
        <v>75</v>
      </c>
    </row>
    <row r="40" spans="2:2" ht="20" x14ac:dyDescent="0.25">
      <c r="B40" s="9"/>
    </row>
    <row r="41" spans="2:2" x14ac:dyDescent="0.2">
      <c r="B41" t="s">
        <v>43</v>
      </c>
    </row>
    <row r="42" spans="2:2" x14ac:dyDescent="0.2">
      <c r="B42" t="s">
        <v>121</v>
      </c>
    </row>
    <row r="43" spans="2:2" ht="20" x14ac:dyDescent="0.25">
      <c r="B43" s="9" t="s">
        <v>76</v>
      </c>
    </row>
  </sheetData>
  <hyperlinks>
    <hyperlink ref="B39" r:id="rId1" xr:uid="{00000000-0004-0000-0000-000000000000}"/>
    <hyperlink ref="B43" r:id="rId2" xr:uid="{00000000-0004-0000-0000-000001000000}"/>
    <hyperlink ref="B36" r:id="rId3" xr:uid="{23CF9C63-3177-5C4F-953B-06070C367E95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154"/>
  <sheetViews>
    <sheetView topLeftCell="A82" zoomScale="126" zoomScaleNormal="126" zoomScalePageLayoutView="126" workbookViewId="0">
      <pane xSplit="12080" topLeftCell="U1" activePane="topRight"/>
      <selection activeCell="Q28" sqref="Q28"/>
      <selection pane="topRight" activeCell="Z103" sqref="Z103:AB103"/>
    </sheetView>
  </sheetViews>
  <sheetFormatPr baseColWidth="10" defaultRowHeight="16" x14ac:dyDescent="0.2"/>
  <cols>
    <col min="1" max="1" width="16" customWidth="1"/>
    <col min="2" max="2" width="16.6640625" customWidth="1"/>
    <col min="29" max="29" width="4.83203125" customWidth="1"/>
  </cols>
  <sheetData>
    <row r="2" spans="2:31" x14ac:dyDescent="0.2">
      <c r="B2" t="s">
        <v>27</v>
      </c>
    </row>
    <row r="4" spans="2:31" x14ac:dyDescent="0.2">
      <c r="B4" t="s">
        <v>38</v>
      </c>
    </row>
    <row r="5" spans="2:31" ht="20" x14ac:dyDescent="0.25">
      <c r="B5" s="9" t="s">
        <v>74</v>
      </c>
    </row>
    <row r="7" spans="2:31" x14ac:dyDescent="0.2">
      <c r="B7" t="s">
        <v>29</v>
      </c>
    </row>
    <row r="8" spans="2:31" x14ac:dyDescent="0.2">
      <c r="B8" t="s">
        <v>32</v>
      </c>
      <c r="U8" s="15"/>
      <c r="V8" s="15"/>
      <c r="W8" s="15"/>
      <c r="X8" s="15"/>
      <c r="Y8" s="15"/>
      <c r="Z8" s="15" t="s">
        <v>58</v>
      </c>
      <c r="AA8" s="15" t="s">
        <v>58</v>
      </c>
      <c r="AB8" s="15" t="s">
        <v>58</v>
      </c>
      <c r="AC8" s="15"/>
      <c r="AD8" s="15"/>
      <c r="AE8" s="15"/>
    </row>
    <row r="9" spans="2:31" s="15" customFormat="1" x14ac:dyDescent="0.2">
      <c r="B9" s="18" t="s">
        <v>64</v>
      </c>
      <c r="C9" s="15" t="s">
        <v>58</v>
      </c>
      <c r="D9" s="15" t="s">
        <v>58</v>
      </c>
      <c r="E9" s="15" t="s">
        <v>58</v>
      </c>
      <c r="F9" s="15" t="s">
        <v>58</v>
      </c>
      <c r="G9" s="15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15" t="s">
        <v>58</v>
      </c>
      <c r="O9" s="15" t="s">
        <v>58</v>
      </c>
      <c r="P9" s="15" t="s">
        <v>58</v>
      </c>
      <c r="Q9" s="15" t="s">
        <v>58</v>
      </c>
      <c r="R9" s="15" t="s">
        <v>58</v>
      </c>
      <c r="S9" s="15" t="s">
        <v>58</v>
      </c>
      <c r="T9" s="15" t="s">
        <v>58</v>
      </c>
      <c r="U9" s="15" t="s">
        <v>58</v>
      </c>
      <c r="V9" s="15" t="s">
        <v>58</v>
      </c>
      <c r="W9" s="15" t="s">
        <v>58</v>
      </c>
      <c r="X9" s="15" t="s">
        <v>58</v>
      </c>
      <c r="Y9" s="15" t="s">
        <v>58</v>
      </c>
      <c r="Z9" s="15" t="s">
        <v>124</v>
      </c>
      <c r="AA9" s="15" t="s">
        <v>61</v>
      </c>
      <c r="AB9" s="15" t="s">
        <v>62</v>
      </c>
    </row>
    <row r="10" spans="2:31" s="3" customFormat="1" x14ac:dyDescent="0.2">
      <c r="C10" s="3">
        <v>2000</v>
      </c>
      <c r="D10" s="3">
        <f>C10+1</f>
        <v>2001</v>
      </c>
      <c r="E10" s="3">
        <f t="shared" ref="E10:AB10" si="0">D10+1</f>
        <v>2002</v>
      </c>
      <c r="F10" s="3">
        <f t="shared" si="0"/>
        <v>2003</v>
      </c>
      <c r="G10" s="3">
        <f t="shared" si="0"/>
        <v>2004</v>
      </c>
      <c r="H10" s="3">
        <f t="shared" si="0"/>
        <v>2005</v>
      </c>
      <c r="I10" s="3">
        <f t="shared" si="0"/>
        <v>2006</v>
      </c>
      <c r="J10" s="3">
        <f t="shared" si="0"/>
        <v>2007</v>
      </c>
      <c r="K10" s="3">
        <f t="shared" si="0"/>
        <v>2008</v>
      </c>
      <c r="L10" s="3">
        <f t="shared" si="0"/>
        <v>2009</v>
      </c>
      <c r="M10" s="3">
        <f t="shared" si="0"/>
        <v>2010</v>
      </c>
      <c r="N10" s="3">
        <f t="shared" si="0"/>
        <v>2011</v>
      </c>
      <c r="O10" s="3">
        <f t="shared" si="0"/>
        <v>2012</v>
      </c>
      <c r="P10" s="3">
        <f t="shared" si="0"/>
        <v>2013</v>
      </c>
      <c r="Q10" s="3">
        <f t="shared" si="0"/>
        <v>2014</v>
      </c>
      <c r="R10" s="3">
        <f t="shared" si="0"/>
        <v>2015</v>
      </c>
      <c r="S10" s="3">
        <f t="shared" si="0"/>
        <v>2016</v>
      </c>
      <c r="T10" s="3">
        <f t="shared" si="0"/>
        <v>2017</v>
      </c>
      <c r="U10" s="3">
        <f t="shared" si="0"/>
        <v>2018</v>
      </c>
      <c r="V10" s="3">
        <f t="shared" si="0"/>
        <v>2019</v>
      </c>
      <c r="W10" s="3">
        <f t="shared" si="0"/>
        <v>2020</v>
      </c>
      <c r="X10" s="3">
        <f t="shared" si="0"/>
        <v>2021</v>
      </c>
      <c r="Y10" s="3">
        <f t="shared" si="0"/>
        <v>2022</v>
      </c>
      <c r="Z10" s="3">
        <f t="shared" si="0"/>
        <v>2023</v>
      </c>
      <c r="AA10" s="3">
        <f t="shared" si="0"/>
        <v>2024</v>
      </c>
      <c r="AB10" s="3">
        <f t="shared" si="0"/>
        <v>2025</v>
      </c>
    </row>
    <row r="11" spans="2:31" x14ac:dyDescent="0.2">
      <c r="B11" t="s">
        <v>0</v>
      </c>
      <c r="C11" s="4">
        <v>13154</v>
      </c>
      <c r="D11" s="4">
        <v>14237</v>
      </c>
      <c r="E11" s="4">
        <v>15513</v>
      </c>
      <c r="F11" s="4">
        <v>17314</v>
      </c>
      <c r="G11" s="4">
        <v>21968</v>
      </c>
      <c r="H11" s="4">
        <v>21409</v>
      </c>
      <c r="I11" s="4">
        <v>23818</v>
      </c>
      <c r="J11" s="4">
        <v>26219</v>
      </c>
      <c r="K11" s="4">
        <v>27162</v>
      </c>
      <c r="L11" s="4">
        <v>27463</v>
      </c>
      <c r="M11" s="4">
        <v>22285</v>
      </c>
      <c r="N11" s="4">
        <v>17871</v>
      </c>
      <c r="O11" s="4">
        <v>22292</v>
      </c>
      <c r="P11" s="4">
        <v>22108</v>
      </c>
      <c r="Q11" s="4">
        <v>21647</v>
      </c>
      <c r="R11" s="4">
        <v>22325</v>
      </c>
      <c r="S11" s="4">
        <v>23271</v>
      </c>
      <c r="T11" s="4">
        <v>24390</v>
      </c>
      <c r="U11" s="4">
        <v>25505</v>
      </c>
      <c r="V11" s="4">
        <v>26228</v>
      </c>
      <c r="W11" s="4">
        <v>28805</v>
      </c>
      <c r="X11" s="4">
        <v>31656</v>
      </c>
      <c r="Y11" s="4">
        <v>30960</v>
      </c>
      <c r="Z11" s="4">
        <v>33457</v>
      </c>
      <c r="AA11" s="4">
        <v>37676</v>
      </c>
      <c r="AB11" s="4">
        <v>38805</v>
      </c>
      <c r="AC11" s="4"/>
      <c r="AD11" s="7">
        <f>(AB11-AA11)/AA11</f>
        <v>2.9966026117422231E-2</v>
      </c>
    </row>
    <row r="12" spans="2:31" x14ac:dyDescent="0.2">
      <c r="B12" t="s">
        <v>1</v>
      </c>
      <c r="C12" s="4">
        <v>1436</v>
      </c>
      <c r="D12" s="4">
        <v>1629</v>
      </c>
      <c r="E12" s="4">
        <v>2570</v>
      </c>
      <c r="F12" s="4">
        <v>3009</v>
      </c>
      <c r="G12" s="4">
        <v>3233</v>
      </c>
      <c r="H12" s="4">
        <v>3773</v>
      </c>
      <c r="I12" s="4">
        <v>4142</v>
      </c>
      <c r="J12" s="4">
        <v>4457</v>
      </c>
      <c r="K12" s="4">
        <v>4634</v>
      </c>
      <c r="L12" s="4">
        <v>4820</v>
      </c>
      <c r="M12" s="4">
        <v>4081</v>
      </c>
      <c r="N12" s="4">
        <v>3419</v>
      </c>
      <c r="O12" s="4">
        <v>4055</v>
      </c>
      <c r="P12" s="4">
        <v>3984</v>
      </c>
      <c r="Q12" s="4">
        <v>3964</v>
      </c>
      <c r="R12" s="4">
        <v>3974</v>
      </c>
      <c r="S12" s="4">
        <v>4286</v>
      </c>
      <c r="T12" s="4">
        <v>4541</v>
      </c>
      <c r="U12" s="4">
        <v>4928</v>
      </c>
      <c r="V12" s="4">
        <v>4810</v>
      </c>
      <c r="W12" s="4">
        <v>5549</v>
      </c>
      <c r="X12" s="4">
        <v>5734</v>
      </c>
      <c r="Y12" s="4">
        <v>5589</v>
      </c>
      <c r="Z12" s="4">
        <v>6102</v>
      </c>
      <c r="AA12" s="4">
        <v>6945</v>
      </c>
      <c r="AB12" s="4">
        <v>6990</v>
      </c>
      <c r="AC12" s="4"/>
      <c r="AD12" s="7">
        <f t="shared" ref="AD12:AD28" si="1">(AB12-AA12)/AA12</f>
        <v>6.4794816414686825E-3</v>
      </c>
    </row>
    <row r="13" spans="2:31" x14ac:dyDescent="0.2">
      <c r="B13" t="s">
        <v>2</v>
      </c>
      <c r="C13" s="4">
        <v>1166</v>
      </c>
      <c r="D13" s="4">
        <v>1668</v>
      </c>
      <c r="E13" s="4">
        <v>2385</v>
      </c>
      <c r="F13" s="4">
        <v>2810</v>
      </c>
      <c r="G13" s="4">
        <v>3063</v>
      </c>
      <c r="H13" s="4">
        <v>3379</v>
      </c>
      <c r="I13" s="4">
        <v>3649</v>
      </c>
      <c r="J13" s="4">
        <v>3964</v>
      </c>
      <c r="K13" s="4">
        <v>4051</v>
      </c>
      <c r="L13" s="4">
        <v>4222</v>
      </c>
      <c r="M13" s="4">
        <v>3587</v>
      </c>
      <c r="N13" s="4">
        <v>2878</v>
      </c>
      <c r="O13" s="4">
        <v>3470</v>
      </c>
      <c r="P13" s="4">
        <v>3511</v>
      </c>
      <c r="Q13" s="4">
        <v>3446</v>
      </c>
      <c r="R13" s="4">
        <v>3504</v>
      </c>
      <c r="S13" s="4">
        <v>3604</v>
      </c>
      <c r="T13" s="4">
        <v>3709</v>
      </c>
      <c r="U13" s="4">
        <v>3928</v>
      </c>
      <c r="V13" s="4">
        <v>3892</v>
      </c>
      <c r="W13" s="4">
        <v>4516</v>
      </c>
      <c r="X13" s="4">
        <v>4766</v>
      </c>
      <c r="Y13" s="4">
        <v>4506</v>
      </c>
      <c r="Z13" s="4">
        <v>5100</v>
      </c>
      <c r="AA13" s="4">
        <v>5584</v>
      </c>
      <c r="AB13" s="4">
        <v>5792</v>
      </c>
      <c r="AC13" s="4"/>
      <c r="AD13" s="7">
        <f t="shared" si="1"/>
        <v>3.7249283667621778E-2</v>
      </c>
    </row>
    <row r="14" spans="2:31" x14ac:dyDescent="0.2">
      <c r="B14" t="s">
        <v>3</v>
      </c>
      <c r="C14" s="4">
        <v>926</v>
      </c>
      <c r="D14" s="4">
        <v>947</v>
      </c>
      <c r="E14" s="4">
        <v>1324</v>
      </c>
      <c r="F14" s="4">
        <v>1882</v>
      </c>
      <c r="G14" s="4">
        <v>1921</v>
      </c>
      <c r="H14" s="4">
        <v>2291</v>
      </c>
      <c r="I14" s="4">
        <v>2715</v>
      </c>
      <c r="J14" s="4">
        <v>2771</v>
      </c>
      <c r="K14" s="4">
        <v>2573</v>
      </c>
      <c r="L14" s="4">
        <v>2880</v>
      </c>
      <c r="M14" s="4">
        <v>2397</v>
      </c>
      <c r="N14" s="4">
        <v>2088</v>
      </c>
      <c r="O14" s="4">
        <v>2645</v>
      </c>
      <c r="P14" s="4">
        <v>2774</v>
      </c>
      <c r="Q14" s="4">
        <v>2652</v>
      </c>
      <c r="R14" s="4">
        <v>2830</v>
      </c>
      <c r="S14" s="4">
        <v>3137</v>
      </c>
      <c r="T14" s="4">
        <v>3474</v>
      </c>
      <c r="U14" s="4">
        <v>3681</v>
      </c>
      <c r="V14" s="4">
        <v>3772</v>
      </c>
      <c r="W14" s="4">
        <v>4262</v>
      </c>
      <c r="X14" s="4">
        <v>5448</v>
      </c>
      <c r="Y14" s="4">
        <v>4679</v>
      </c>
      <c r="Z14" s="4">
        <v>5296</v>
      </c>
      <c r="AA14" s="4">
        <v>5703</v>
      </c>
      <c r="AB14" s="4">
        <v>5943</v>
      </c>
      <c r="AC14" s="4"/>
      <c r="AD14" s="7">
        <f t="shared" si="1"/>
        <v>4.2083114150447132E-2</v>
      </c>
    </row>
    <row r="15" spans="2:31" x14ac:dyDescent="0.2">
      <c r="B15" t="s">
        <v>4</v>
      </c>
      <c r="C15" s="4">
        <v>3533</v>
      </c>
      <c r="D15" s="4">
        <v>3895</v>
      </c>
      <c r="E15" s="4">
        <v>4235</v>
      </c>
      <c r="F15" s="4">
        <v>4419</v>
      </c>
      <c r="G15" s="4">
        <v>4818</v>
      </c>
      <c r="H15" s="4">
        <v>5374</v>
      </c>
      <c r="I15" s="4">
        <v>5598</v>
      </c>
      <c r="J15" s="4">
        <v>6116</v>
      </c>
      <c r="K15" s="4">
        <v>6229</v>
      </c>
      <c r="L15" s="4">
        <v>6546</v>
      </c>
      <c r="M15" s="4">
        <v>5150</v>
      </c>
      <c r="N15" s="4">
        <v>4513</v>
      </c>
      <c r="O15" s="4">
        <v>5283</v>
      </c>
      <c r="P15" s="4">
        <v>5350</v>
      </c>
      <c r="Q15" s="4">
        <v>5492</v>
      </c>
      <c r="R15" s="4">
        <v>5637</v>
      </c>
      <c r="S15" s="4">
        <v>5897</v>
      </c>
      <c r="T15" s="4">
        <v>6578</v>
      </c>
      <c r="U15" s="4">
        <v>7492</v>
      </c>
      <c r="V15" s="4">
        <v>7215</v>
      </c>
      <c r="W15" s="4">
        <v>7728</v>
      </c>
      <c r="X15" s="4">
        <v>9860</v>
      </c>
      <c r="Y15" s="4">
        <v>8378</v>
      </c>
      <c r="Z15" s="4">
        <v>9920</v>
      </c>
      <c r="AA15" s="4">
        <v>10335</v>
      </c>
      <c r="AB15" s="4">
        <v>11006</v>
      </c>
      <c r="AC15" s="4"/>
      <c r="AD15" s="7">
        <f t="shared" si="1"/>
        <v>6.4925012094823417E-2</v>
      </c>
    </row>
    <row r="16" spans="2:31" x14ac:dyDescent="0.2">
      <c r="B16" t="s">
        <v>5</v>
      </c>
      <c r="C16" s="4">
        <v>818</v>
      </c>
      <c r="D16" s="4">
        <v>877</v>
      </c>
      <c r="E16" s="4">
        <v>1247</v>
      </c>
      <c r="F16" s="4">
        <v>1634</v>
      </c>
      <c r="G16" s="4">
        <v>1782</v>
      </c>
      <c r="H16" s="4">
        <v>1979</v>
      </c>
      <c r="I16" s="4">
        <v>2080</v>
      </c>
      <c r="J16" s="4">
        <v>2320</v>
      </c>
      <c r="K16" s="4">
        <v>2354</v>
      </c>
      <c r="L16" s="4">
        <v>2400</v>
      </c>
      <c r="M16" s="4">
        <v>1926</v>
      </c>
      <c r="N16" s="4">
        <v>1703</v>
      </c>
      <c r="O16" s="4">
        <v>2055</v>
      </c>
      <c r="P16" s="4">
        <v>2140</v>
      </c>
      <c r="Q16" s="4">
        <v>2057</v>
      </c>
      <c r="R16" s="4">
        <v>2112</v>
      </c>
      <c r="S16" s="4">
        <v>2072</v>
      </c>
      <c r="T16" s="4">
        <v>2248</v>
      </c>
      <c r="U16" s="4">
        <v>2350</v>
      </c>
      <c r="V16" s="4">
        <v>2369</v>
      </c>
      <c r="W16" s="4">
        <v>2641</v>
      </c>
      <c r="X16" s="4">
        <v>2888</v>
      </c>
      <c r="Y16" s="4">
        <v>2802</v>
      </c>
      <c r="Z16" s="4">
        <v>3150</v>
      </c>
      <c r="AA16" s="4">
        <v>3402</v>
      </c>
      <c r="AB16" s="4">
        <v>3593</v>
      </c>
      <c r="AC16" s="4"/>
      <c r="AD16" s="7">
        <f t="shared" si="1"/>
        <v>5.614344503233392E-2</v>
      </c>
    </row>
    <row r="17" spans="2:30" x14ac:dyDescent="0.2">
      <c r="B17" t="s">
        <v>6</v>
      </c>
      <c r="C17" s="4">
        <v>2022</v>
      </c>
      <c r="D17" s="4">
        <v>2175</v>
      </c>
      <c r="E17" s="4">
        <v>3320</v>
      </c>
      <c r="F17" s="4">
        <v>4357</v>
      </c>
      <c r="G17" s="4">
        <v>4515</v>
      </c>
      <c r="H17" s="4">
        <v>5189</v>
      </c>
      <c r="I17" s="4">
        <v>5865</v>
      </c>
      <c r="J17" s="4">
        <v>6503</v>
      </c>
      <c r="K17" s="4">
        <v>6633</v>
      </c>
      <c r="L17" s="4">
        <v>6777</v>
      </c>
      <c r="M17" s="4">
        <v>5742</v>
      </c>
      <c r="N17" s="4">
        <v>4517</v>
      </c>
      <c r="O17" s="4">
        <v>5835</v>
      </c>
      <c r="P17" s="4">
        <v>5879</v>
      </c>
      <c r="Q17" s="4">
        <v>5614</v>
      </c>
      <c r="R17" s="4">
        <v>5726</v>
      </c>
      <c r="S17" s="4">
        <v>5811</v>
      </c>
      <c r="T17" s="4">
        <v>6149</v>
      </c>
      <c r="U17" s="4">
        <v>6525</v>
      </c>
      <c r="V17" s="4">
        <v>6638</v>
      </c>
      <c r="W17" s="4">
        <v>7845</v>
      </c>
      <c r="X17" s="4">
        <v>8223</v>
      </c>
      <c r="Y17" s="4">
        <v>7321</v>
      </c>
      <c r="Z17" s="4">
        <v>8649</v>
      </c>
      <c r="AA17" s="4">
        <v>9423</v>
      </c>
      <c r="AB17" s="4">
        <v>9862</v>
      </c>
      <c r="AC17" s="4"/>
      <c r="AD17" s="7">
        <f t="shared" si="1"/>
        <v>4.6588135413350315E-2</v>
      </c>
    </row>
    <row r="18" spans="2:30" x14ac:dyDescent="0.2">
      <c r="B18" t="s">
        <v>7</v>
      </c>
      <c r="C18" s="4">
        <v>3610</v>
      </c>
      <c r="D18" s="4">
        <v>3954</v>
      </c>
      <c r="E18" s="4">
        <v>5307</v>
      </c>
      <c r="F18" s="4">
        <v>6323</v>
      </c>
      <c r="G18" s="4">
        <v>6971</v>
      </c>
      <c r="H18" s="4">
        <v>7610</v>
      </c>
      <c r="I18" s="4">
        <v>8266</v>
      </c>
      <c r="J18" s="4">
        <v>8724</v>
      </c>
      <c r="K18" s="4">
        <v>8963</v>
      </c>
      <c r="L18" s="4">
        <v>9135</v>
      </c>
      <c r="M18" s="4">
        <v>7569</v>
      </c>
      <c r="N18" s="4">
        <v>6110</v>
      </c>
      <c r="O18" s="4">
        <v>7675</v>
      </c>
      <c r="P18" s="4">
        <v>7638</v>
      </c>
      <c r="Q18" s="4">
        <v>7470</v>
      </c>
      <c r="R18" s="4">
        <v>7720</v>
      </c>
      <c r="S18" s="4">
        <v>7892</v>
      </c>
      <c r="T18" s="4">
        <v>8114</v>
      </c>
      <c r="U18" s="4">
        <v>8591</v>
      </c>
      <c r="V18" s="4">
        <v>8744</v>
      </c>
      <c r="W18" s="4">
        <v>10166</v>
      </c>
      <c r="X18" s="4">
        <v>10338</v>
      </c>
      <c r="Y18" s="4">
        <v>9997</v>
      </c>
      <c r="Z18" s="4">
        <v>11358</v>
      </c>
      <c r="AA18" s="4">
        <v>12479</v>
      </c>
      <c r="AB18" s="4">
        <v>13012</v>
      </c>
      <c r="AC18" s="4"/>
      <c r="AD18" s="7">
        <f t="shared" si="1"/>
        <v>4.2711755749659429E-2</v>
      </c>
    </row>
    <row r="19" spans="2:30" x14ac:dyDescent="0.2">
      <c r="B19" t="s">
        <v>8</v>
      </c>
      <c r="C19" s="4">
        <v>12102</v>
      </c>
      <c r="D19" s="4">
        <v>12843</v>
      </c>
      <c r="E19" s="4">
        <v>14032</v>
      </c>
      <c r="F19" s="4">
        <v>15314</v>
      </c>
      <c r="G19" s="4">
        <v>17506</v>
      </c>
      <c r="H19" s="4">
        <v>19681</v>
      </c>
      <c r="I19" s="4">
        <v>22179</v>
      </c>
      <c r="J19" s="4">
        <v>23453</v>
      </c>
      <c r="K19" s="4">
        <v>23414</v>
      </c>
      <c r="L19" s="4">
        <v>26571</v>
      </c>
      <c r="M19" s="4">
        <v>23175</v>
      </c>
      <c r="N19" s="4">
        <v>20153</v>
      </c>
      <c r="O19" s="4">
        <v>22570</v>
      </c>
      <c r="P19" s="4">
        <v>22767</v>
      </c>
      <c r="Q19" s="4">
        <v>22054</v>
      </c>
      <c r="R19" s="4">
        <v>22706</v>
      </c>
      <c r="S19" s="4">
        <v>25285</v>
      </c>
      <c r="T19" s="4">
        <v>26770</v>
      </c>
      <c r="U19" s="4">
        <v>27602</v>
      </c>
      <c r="V19" s="4">
        <v>29074</v>
      </c>
      <c r="W19" s="4">
        <v>32837</v>
      </c>
      <c r="X19" s="4">
        <v>36686</v>
      </c>
      <c r="Y19" s="4">
        <v>33811</v>
      </c>
      <c r="Z19" s="4">
        <v>37371</v>
      </c>
      <c r="AA19" s="4">
        <v>42825</v>
      </c>
      <c r="AB19" s="4">
        <v>44552</v>
      </c>
      <c r="AC19" s="4"/>
      <c r="AD19" s="7">
        <f t="shared" si="1"/>
        <v>4.0326911850554585E-2</v>
      </c>
    </row>
    <row r="20" spans="2:30" x14ac:dyDescent="0.2">
      <c r="B20" t="s">
        <v>9</v>
      </c>
      <c r="C20" s="4">
        <v>1430</v>
      </c>
      <c r="D20" s="4">
        <v>1554</v>
      </c>
      <c r="E20" s="4">
        <v>2809</v>
      </c>
      <c r="F20" s="4">
        <v>2981</v>
      </c>
      <c r="G20" s="4">
        <v>3124</v>
      </c>
      <c r="H20" s="4">
        <v>3640</v>
      </c>
      <c r="I20" s="4">
        <v>3866</v>
      </c>
      <c r="J20" s="4">
        <v>4231</v>
      </c>
      <c r="K20" s="4">
        <v>4317</v>
      </c>
      <c r="L20" s="4">
        <v>4400</v>
      </c>
      <c r="M20" s="4">
        <v>3743</v>
      </c>
      <c r="N20" s="4">
        <v>2933</v>
      </c>
      <c r="O20" s="4">
        <v>3747</v>
      </c>
      <c r="P20" s="4">
        <v>3781</v>
      </c>
      <c r="Q20" s="4">
        <v>3594</v>
      </c>
      <c r="R20" s="4">
        <v>3825</v>
      </c>
      <c r="S20" s="4">
        <v>3824</v>
      </c>
      <c r="T20" s="4">
        <v>3993</v>
      </c>
      <c r="U20" s="4">
        <v>4203</v>
      </c>
      <c r="V20" s="4">
        <v>4190</v>
      </c>
      <c r="W20" s="4">
        <v>4527</v>
      </c>
      <c r="X20" s="4">
        <v>4988</v>
      </c>
      <c r="Y20" s="4">
        <v>4821</v>
      </c>
      <c r="Z20" s="4">
        <v>5494</v>
      </c>
      <c r="AA20" s="4">
        <v>6186</v>
      </c>
      <c r="AB20" s="4">
        <v>6162</v>
      </c>
      <c r="AC20" s="4"/>
      <c r="AD20" s="7">
        <f t="shared" si="1"/>
        <v>-3.8797284190106693E-3</v>
      </c>
    </row>
    <row r="21" spans="2:30" x14ac:dyDescent="0.2">
      <c r="B21" t="s">
        <v>10</v>
      </c>
      <c r="C21" s="4">
        <v>5750</v>
      </c>
      <c r="D21" s="4">
        <v>6215</v>
      </c>
      <c r="E21" s="4">
        <v>6801</v>
      </c>
      <c r="F21" s="4">
        <v>7070</v>
      </c>
      <c r="G21" s="4">
        <v>7612</v>
      </c>
      <c r="H21" s="4">
        <v>8419</v>
      </c>
      <c r="I21" s="4">
        <v>8953</v>
      </c>
      <c r="J21" s="4">
        <v>9740</v>
      </c>
      <c r="K21" s="4">
        <v>10273</v>
      </c>
      <c r="L21" s="4">
        <v>10331</v>
      </c>
      <c r="M21" s="4">
        <v>8324</v>
      </c>
      <c r="N21" s="4">
        <v>6896</v>
      </c>
      <c r="O21" s="4">
        <v>8411</v>
      </c>
      <c r="P21" s="4">
        <v>8529</v>
      </c>
      <c r="Q21" s="4">
        <v>8283</v>
      </c>
      <c r="R21" s="4">
        <v>8843</v>
      </c>
      <c r="S21" s="4">
        <v>8834</v>
      </c>
      <c r="T21" s="4">
        <v>9181</v>
      </c>
      <c r="U21" s="4">
        <v>9718</v>
      </c>
      <c r="V21" s="4">
        <v>9815</v>
      </c>
      <c r="W21" s="4">
        <v>10768</v>
      </c>
      <c r="X21" s="4">
        <v>11505</v>
      </c>
      <c r="Y21" s="4">
        <v>11203</v>
      </c>
      <c r="Z21" s="4">
        <v>13001</v>
      </c>
      <c r="AA21" s="4">
        <v>13787</v>
      </c>
      <c r="AB21" s="4">
        <v>14450</v>
      </c>
      <c r="AC21" s="4"/>
      <c r="AD21" s="7">
        <f t="shared" si="1"/>
        <v>4.8088779284833537E-2</v>
      </c>
    </row>
    <row r="22" spans="2:30" x14ac:dyDescent="0.2">
      <c r="B22" t="s">
        <v>21</v>
      </c>
      <c r="C22" s="4">
        <v>6326</v>
      </c>
      <c r="D22" s="4">
        <v>6685</v>
      </c>
      <c r="E22" s="4">
        <v>10744</v>
      </c>
      <c r="F22" s="4">
        <v>12518</v>
      </c>
      <c r="G22" s="4">
        <v>14142</v>
      </c>
      <c r="H22" s="4">
        <v>15819</v>
      </c>
      <c r="I22" s="4">
        <v>17438</v>
      </c>
      <c r="J22" s="4">
        <v>18485</v>
      </c>
      <c r="K22" s="4">
        <v>18257</v>
      </c>
      <c r="L22" s="4">
        <v>19536</v>
      </c>
      <c r="M22" s="4">
        <v>17394</v>
      </c>
      <c r="N22" s="4">
        <v>15569</v>
      </c>
      <c r="O22" s="4">
        <v>17230</v>
      </c>
      <c r="P22" s="4">
        <v>16192</v>
      </c>
      <c r="Q22" s="4">
        <v>15866</v>
      </c>
      <c r="R22" s="4">
        <v>16479</v>
      </c>
      <c r="S22" s="4">
        <v>17942</v>
      </c>
      <c r="T22" s="4">
        <v>19070</v>
      </c>
      <c r="U22" s="4">
        <v>20196</v>
      </c>
      <c r="V22" s="4">
        <v>21435</v>
      </c>
      <c r="W22" s="4">
        <v>25013</v>
      </c>
      <c r="X22" s="4">
        <v>25942</v>
      </c>
      <c r="Y22" s="4">
        <v>24359</v>
      </c>
      <c r="Z22" s="4">
        <v>26875</v>
      </c>
      <c r="AA22" s="4">
        <v>29998</v>
      </c>
      <c r="AB22" s="4">
        <v>31327</v>
      </c>
      <c r="AC22" s="4"/>
      <c r="AD22" s="7">
        <f t="shared" si="1"/>
        <v>4.4302953530235348E-2</v>
      </c>
    </row>
    <row r="23" spans="2:30" x14ac:dyDescent="0.2">
      <c r="B23" t="s">
        <v>24</v>
      </c>
      <c r="C23" s="4">
        <v>1413</v>
      </c>
      <c r="D23" s="4">
        <v>1500</v>
      </c>
      <c r="E23" s="4">
        <v>2449</v>
      </c>
      <c r="F23" s="4">
        <v>2731</v>
      </c>
      <c r="G23" s="4">
        <v>3090</v>
      </c>
      <c r="H23" s="4">
        <v>3631</v>
      </c>
      <c r="I23" s="4">
        <v>4057</v>
      </c>
      <c r="J23" s="4">
        <v>4312</v>
      </c>
      <c r="K23" s="4">
        <v>4257</v>
      </c>
      <c r="L23" s="4">
        <v>4626</v>
      </c>
      <c r="M23" s="4">
        <v>3732</v>
      </c>
      <c r="N23" s="4">
        <v>3098</v>
      </c>
      <c r="O23" s="4">
        <v>3859</v>
      </c>
      <c r="P23" s="4">
        <v>3932</v>
      </c>
      <c r="Q23" s="4">
        <v>3838</v>
      </c>
      <c r="R23" s="4">
        <v>3923</v>
      </c>
      <c r="S23" s="4">
        <v>4177</v>
      </c>
      <c r="T23" s="4">
        <v>4420</v>
      </c>
      <c r="U23" s="4">
        <v>4650</v>
      </c>
      <c r="V23" s="4">
        <v>4765</v>
      </c>
      <c r="W23" s="4">
        <v>5359</v>
      </c>
      <c r="X23" s="4">
        <v>5625</v>
      </c>
      <c r="Y23" s="4">
        <v>5221</v>
      </c>
      <c r="Z23" s="4">
        <v>6049</v>
      </c>
      <c r="AA23" s="4">
        <v>6834</v>
      </c>
      <c r="AB23" s="4">
        <v>7048</v>
      </c>
      <c r="AC23" s="4"/>
      <c r="AD23" s="7">
        <f t="shared" si="1"/>
        <v>3.1314018144571264E-2</v>
      </c>
    </row>
    <row r="24" spans="2:30" x14ac:dyDescent="0.2">
      <c r="B24" t="s">
        <v>20</v>
      </c>
      <c r="C24" s="4">
        <v>1825</v>
      </c>
      <c r="D24" s="4">
        <v>1764</v>
      </c>
      <c r="E24" s="4">
        <v>2045</v>
      </c>
      <c r="F24" s="4">
        <v>2079</v>
      </c>
      <c r="G24" s="4">
        <v>2179</v>
      </c>
      <c r="H24" s="4">
        <v>2470</v>
      </c>
      <c r="I24" s="4">
        <v>2909</v>
      </c>
      <c r="J24" s="4">
        <v>2929</v>
      </c>
      <c r="K24" s="4">
        <v>2205</v>
      </c>
      <c r="L24" s="4">
        <v>2553</v>
      </c>
      <c r="M24" s="4">
        <v>2633</v>
      </c>
      <c r="N24" s="4">
        <v>2577</v>
      </c>
      <c r="O24" s="4">
        <v>2512</v>
      </c>
      <c r="P24" s="4">
        <v>2467</v>
      </c>
      <c r="Q24" s="4">
        <v>2572</v>
      </c>
      <c r="R24" s="4">
        <v>2549</v>
      </c>
      <c r="S24" s="4">
        <v>2661</v>
      </c>
      <c r="T24" s="4">
        <v>3280</v>
      </c>
      <c r="U24" s="4">
        <v>3233</v>
      </c>
      <c r="V24" s="4">
        <v>3400</v>
      </c>
      <c r="W24" s="4">
        <v>3331</v>
      </c>
      <c r="X24" s="4">
        <v>4019</v>
      </c>
      <c r="Y24" s="4">
        <v>4435</v>
      </c>
      <c r="Z24" s="4">
        <v>4634</v>
      </c>
      <c r="AA24" s="4">
        <v>4976</v>
      </c>
      <c r="AB24" s="4">
        <v>5466</v>
      </c>
      <c r="AC24" s="4"/>
      <c r="AD24" s="7">
        <f t="shared" si="1"/>
        <v>9.847266881028939E-2</v>
      </c>
    </row>
    <row r="25" spans="2:30" x14ac:dyDescent="0.2">
      <c r="B25" t="s">
        <v>11</v>
      </c>
      <c r="C25" s="4">
        <v>384</v>
      </c>
      <c r="D25" s="4">
        <v>437</v>
      </c>
      <c r="E25" s="4">
        <v>671</v>
      </c>
      <c r="F25" s="4">
        <v>763</v>
      </c>
      <c r="G25" s="4">
        <v>840</v>
      </c>
      <c r="H25" s="4">
        <v>925</v>
      </c>
      <c r="I25" s="4">
        <v>1050</v>
      </c>
      <c r="J25" s="4">
        <v>1122</v>
      </c>
      <c r="K25" s="4">
        <v>1140</v>
      </c>
      <c r="L25" s="4">
        <v>1202</v>
      </c>
      <c r="M25" s="4">
        <v>972</v>
      </c>
      <c r="N25" s="4">
        <v>894</v>
      </c>
      <c r="O25" s="4">
        <v>1056</v>
      </c>
      <c r="P25" s="4">
        <v>1076</v>
      </c>
      <c r="Q25" s="4">
        <v>1050</v>
      </c>
      <c r="R25" s="4">
        <v>1090</v>
      </c>
      <c r="S25" s="4">
        <v>1127</v>
      </c>
      <c r="T25" s="4">
        <v>1174</v>
      </c>
      <c r="U25" s="4">
        <v>1240</v>
      </c>
      <c r="V25" s="4">
        <v>1265</v>
      </c>
      <c r="W25" s="4">
        <v>1469</v>
      </c>
      <c r="X25" s="4">
        <v>1487</v>
      </c>
      <c r="Y25" s="4">
        <v>1481</v>
      </c>
      <c r="Z25" s="4">
        <v>1657</v>
      </c>
      <c r="AA25" s="4">
        <v>1857</v>
      </c>
      <c r="AB25" s="4">
        <v>1891</v>
      </c>
      <c r="AC25" s="4"/>
      <c r="AD25" s="7">
        <f t="shared" si="1"/>
        <v>1.830910070005385E-2</v>
      </c>
    </row>
    <row r="26" spans="2:30" x14ac:dyDescent="0.2">
      <c r="B26" t="s">
        <v>22</v>
      </c>
      <c r="C26" s="4">
        <v>7043</v>
      </c>
      <c r="D26" s="4">
        <v>7656</v>
      </c>
      <c r="E26" s="4">
        <v>8686</v>
      </c>
      <c r="F26" s="4">
        <v>9379</v>
      </c>
      <c r="G26" s="4">
        <v>10560</v>
      </c>
      <c r="H26" s="4">
        <v>11989</v>
      </c>
      <c r="I26" s="4">
        <v>13507</v>
      </c>
      <c r="J26" s="4">
        <v>14487</v>
      </c>
      <c r="K26" s="4">
        <v>14188</v>
      </c>
      <c r="L26" s="4">
        <v>14755</v>
      </c>
      <c r="M26" s="4">
        <v>12384</v>
      </c>
      <c r="N26" s="4">
        <v>10551</v>
      </c>
      <c r="O26" s="4">
        <v>12463</v>
      </c>
      <c r="P26" s="4">
        <v>12526</v>
      </c>
      <c r="Q26" s="4">
        <v>12472</v>
      </c>
      <c r="R26" s="4">
        <v>12530</v>
      </c>
      <c r="S26" s="4">
        <v>13609</v>
      </c>
      <c r="T26" s="4">
        <v>14749</v>
      </c>
      <c r="U26" s="4">
        <v>15287</v>
      </c>
      <c r="V26" s="4">
        <v>15603</v>
      </c>
      <c r="W26" s="4">
        <v>17920</v>
      </c>
      <c r="X26" s="4">
        <v>19284</v>
      </c>
      <c r="Y26" s="4">
        <v>17618</v>
      </c>
      <c r="Z26" s="4">
        <v>20509</v>
      </c>
      <c r="AA26" s="4">
        <v>22382</v>
      </c>
      <c r="AB26" s="4">
        <v>24174</v>
      </c>
      <c r="AC26" s="4"/>
      <c r="AD26" s="7">
        <f t="shared" si="1"/>
        <v>8.0064337413993394E-2</v>
      </c>
    </row>
    <row r="27" spans="2:30" x14ac:dyDescent="0.2">
      <c r="B27" t="s">
        <v>12</v>
      </c>
      <c r="C27" s="4">
        <v>5390</v>
      </c>
      <c r="D27" s="4">
        <v>5608</v>
      </c>
      <c r="E27" s="4">
        <v>5950</v>
      </c>
      <c r="F27" s="4">
        <v>6162</v>
      </c>
      <c r="G27" s="4">
        <v>6553</v>
      </c>
      <c r="H27" s="4">
        <v>7452</v>
      </c>
      <c r="I27" s="4">
        <v>8181</v>
      </c>
      <c r="J27" s="4">
        <v>9076</v>
      </c>
      <c r="K27" s="4">
        <v>8507</v>
      </c>
      <c r="L27" s="4">
        <v>7558</v>
      </c>
      <c r="M27" s="4">
        <v>8342</v>
      </c>
      <c r="N27" s="4">
        <v>8247</v>
      </c>
      <c r="O27" s="4">
        <v>8933</v>
      </c>
      <c r="P27" s="4">
        <v>8633</v>
      </c>
      <c r="Q27" s="4">
        <v>8938</v>
      </c>
      <c r="R27" s="4">
        <v>9233</v>
      </c>
      <c r="S27" s="4">
        <v>9515</v>
      </c>
      <c r="T27" s="4">
        <v>11242</v>
      </c>
      <c r="U27" s="4">
        <v>10879</v>
      </c>
      <c r="V27" s="4">
        <v>11189</v>
      </c>
      <c r="W27" s="4">
        <v>10730</v>
      </c>
      <c r="X27" s="4">
        <v>12806</v>
      </c>
      <c r="Y27" s="4">
        <v>12982</v>
      </c>
      <c r="Z27" s="4">
        <v>13899</v>
      </c>
      <c r="AA27" s="4">
        <v>14215</v>
      </c>
      <c r="AB27" s="4">
        <v>15563</v>
      </c>
      <c r="AC27" s="4"/>
      <c r="AD27" s="7">
        <f t="shared" si="1"/>
        <v>9.4829405557509669E-2</v>
      </c>
    </row>
    <row r="28" spans="2:30" x14ac:dyDescent="0.2">
      <c r="B28" t="s">
        <v>23</v>
      </c>
      <c r="C28" s="4">
        <v>68328</v>
      </c>
      <c r="D28" s="4">
        <v>73644</v>
      </c>
      <c r="E28" s="4">
        <v>90088</v>
      </c>
      <c r="F28" s="4">
        <v>100745</v>
      </c>
      <c r="G28" s="4">
        <v>113877</v>
      </c>
      <c r="H28" s="4">
        <v>125030</v>
      </c>
      <c r="I28" s="4">
        <v>138273</v>
      </c>
      <c r="J28" s="4">
        <v>148909</v>
      </c>
      <c r="K28" s="4">
        <v>149157</v>
      </c>
      <c r="L28" s="4">
        <v>155775</v>
      </c>
      <c r="M28" s="4">
        <v>133436</v>
      </c>
      <c r="N28" s="4">
        <v>114017</v>
      </c>
      <c r="O28" s="4">
        <v>134091</v>
      </c>
      <c r="P28" s="4">
        <v>133287</v>
      </c>
      <c r="Q28" s="4">
        <v>131009</v>
      </c>
      <c r="R28" s="4">
        <v>135006</v>
      </c>
      <c r="S28" s="4">
        <v>142944</v>
      </c>
      <c r="T28" s="4">
        <v>153082</v>
      </c>
      <c r="U28" s="4">
        <v>160008</v>
      </c>
      <c r="V28" s="4">
        <v>164404</v>
      </c>
      <c r="W28" s="4">
        <v>183466</v>
      </c>
      <c r="X28" s="4">
        <v>201255</v>
      </c>
      <c r="Y28" s="4">
        <v>190163</v>
      </c>
      <c r="Z28" s="4">
        <v>212521</v>
      </c>
      <c r="AA28" s="4">
        <v>234607</v>
      </c>
      <c r="AB28" s="4">
        <v>245636</v>
      </c>
      <c r="AC28" s="4"/>
      <c r="AD28" s="7">
        <f t="shared" si="1"/>
        <v>4.7010532507555186E-2</v>
      </c>
    </row>
    <row r="29" spans="2:30" x14ac:dyDescent="0.2">
      <c r="B29" t="s">
        <v>28</v>
      </c>
      <c r="C29" s="4">
        <f>SUM(C11:C27)-C28</f>
        <v>0</v>
      </c>
      <c r="D29" s="4">
        <f t="shared" ref="D29:S29" si="2">SUM(D11:D27)-D28</f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f t="shared" si="2"/>
        <v>0</v>
      </c>
      <c r="L29" s="4">
        <f t="shared" si="2"/>
        <v>0</v>
      </c>
      <c r="M29" s="4">
        <f t="shared" si="2"/>
        <v>0</v>
      </c>
      <c r="N29" s="4">
        <f t="shared" si="2"/>
        <v>0</v>
      </c>
      <c r="O29" s="4">
        <f t="shared" si="2"/>
        <v>0</v>
      </c>
      <c r="P29" s="4">
        <f t="shared" si="2"/>
        <v>0</v>
      </c>
      <c r="Q29" s="4">
        <f t="shared" si="2"/>
        <v>0</v>
      </c>
      <c r="R29" s="4">
        <f t="shared" si="2"/>
        <v>0</v>
      </c>
      <c r="S29" s="4">
        <f t="shared" si="2"/>
        <v>0</v>
      </c>
      <c r="T29" s="4">
        <f t="shared" ref="T29:Y29" si="3">SUM(T11:T27)-T28</f>
        <v>0</v>
      </c>
      <c r="U29" s="4">
        <f t="shared" si="3"/>
        <v>0</v>
      </c>
      <c r="V29" s="4">
        <f t="shared" si="3"/>
        <v>0</v>
      </c>
      <c r="W29" s="4">
        <f t="shared" si="3"/>
        <v>0</v>
      </c>
      <c r="X29" s="4">
        <f t="shared" si="3"/>
        <v>0</v>
      </c>
      <c r="Y29" s="4">
        <f t="shared" si="3"/>
        <v>0</v>
      </c>
      <c r="Z29" s="4">
        <f>SUM(Z11:Z27)-Z28</f>
        <v>0</v>
      </c>
      <c r="AA29" s="4">
        <f>SUM(AA11:AA27)-AA28</f>
        <v>0</v>
      </c>
      <c r="AB29" s="4">
        <f>SUM(AB11:AB27)-AB28</f>
        <v>0</v>
      </c>
      <c r="AC29" s="4"/>
    </row>
    <row r="31" spans="2:30" x14ac:dyDescent="0.2">
      <c r="B31" s="8" t="s">
        <v>46</v>
      </c>
    </row>
    <row r="33" spans="2:34" x14ac:dyDescent="0.2">
      <c r="B33" s="2" t="s">
        <v>77</v>
      </c>
    </row>
    <row r="34" spans="2:34" x14ac:dyDescent="0.2">
      <c r="B34" t="s">
        <v>32</v>
      </c>
    </row>
    <row r="35" spans="2:34" s="15" customFormat="1" x14ac:dyDescent="0.2">
      <c r="C35" s="15" t="s">
        <v>58</v>
      </c>
      <c r="D35" s="15" t="s">
        <v>58</v>
      </c>
      <c r="E35" s="15" t="s">
        <v>58</v>
      </c>
      <c r="F35" s="15" t="s">
        <v>58</v>
      </c>
      <c r="G35" s="15" t="s">
        <v>58</v>
      </c>
      <c r="H35" s="15" t="s">
        <v>58</v>
      </c>
      <c r="I35" s="15" t="s">
        <v>58</v>
      </c>
      <c r="J35" s="15" t="s">
        <v>58</v>
      </c>
      <c r="K35" s="15" t="s">
        <v>58</v>
      </c>
      <c r="L35" s="15" t="s">
        <v>58</v>
      </c>
      <c r="M35" s="15" t="s">
        <v>58</v>
      </c>
      <c r="N35" s="15" t="s">
        <v>58</v>
      </c>
      <c r="O35" s="15" t="s">
        <v>58</v>
      </c>
      <c r="P35" s="15" t="s">
        <v>58</v>
      </c>
      <c r="Q35" s="15" t="s">
        <v>58</v>
      </c>
      <c r="R35" s="15" t="s">
        <v>58</v>
      </c>
      <c r="S35" s="15" t="s">
        <v>58</v>
      </c>
      <c r="T35" s="15" t="s">
        <v>58</v>
      </c>
      <c r="U35" s="15" t="s">
        <v>58</v>
      </c>
      <c r="V35" s="15" t="s">
        <v>58</v>
      </c>
      <c r="W35" s="15" t="s">
        <v>58</v>
      </c>
      <c r="X35" s="15" t="s">
        <v>58</v>
      </c>
      <c r="Y35" s="15" t="s">
        <v>58</v>
      </c>
      <c r="Z35" s="15" t="s">
        <v>58</v>
      </c>
      <c r="AA35" s="15" t="s">
        <v>58</v>
      </c>
      <c r="AB35" s="15" t="s">
        <v>58</v>
      </c>
    </row>
    <row r="36" spans="2:34" x14ac:dyDescent="0.2">
      <c r="B36" s="3"/>
      <c r="C36" s="3">
        <v>2000</v>
      </c>
      <c r="D36" s="3">
        <f>C36+1</f>
        <v>2001</v>
      </c>
      <c r="E36" s="3">
        <f t="shared" ref="E36" si="4">D36+1</f>
        <v>2002</v>
      </c>
      <c r="F36" s="3">
        <f t="shared" ref="F36" si="5">E36+1</f>
        <v>2003</v>
      </c>
      <c r="G36" s="3">
        <f t="shared" ref="G36" si="6">F36+1</f>
        <v>2004</v>
      </c>
      <c r="H36" s="3">
        <f t="shared" ref="H36" si="7">G36+1</f>
        <v>2005</v>
      </c>
      <c r="I36" s="3">
        <f t="shared" ref="I36" si="8">H36+1</f>
        <v>2006</v>
      </c>
      <c r="J36" s="3">
        <f t="shared" ref="J36" si="9">I36+1</f>
        <v>2007</v>
      </c>
      <c r="K36" s="3">
        <f t="shared" ref="K36" si="10">J36+1</f>
        <v>2008</v>
      </c>
      <c r="L36" s="3">
        <f t="shared" ref="L36" si="11">K36+1</f>
        <v>2009</v>
      </c>
      <c r="M36" s="3">
        <f t="shared" ref="M36" si="12">L36+1</f>
        <v>2010</v>
      </c>
      <c r="N36" s="3">
        <f t="shared" ref="N36" si="13">M36+1</f>
        <v>2011</v>
      </c>
      <c r="O36" s="3">
        <f t="shared" ref="O36" si="14">N36+1</f>
        <v>2012</v>
      </c>
      <c r="P36" s="3">
        <f t="shared" ref="P36" si="15">O36+1</f>
        <v>2013</v>
      </c>
      <c r="Q36" s="3">
        <f t="shared" ref="Q36:AB36" si="16">P36+1</f>
        <v>2014</v>
      </c>
      <c r="R36" s="3">
        <f t="shared" si="16"/>
        <v>2015</v>
      </c>
      <c r="S36" s="3">
        <f t="shared" si="16"/>
        <v>2016</v>
      </c>
      <c r="T36" s="3">
        <f t="shared" si="16"/>
        <v>2017</v>
      </c>
      <c r="U36" s="3">
        <f t="shared" si="16"/>
        <v>2018</v>
      </c>
      <c r="V36" s="3">
        <f t="shared" si="16"/>
        <v>2019</v>
      </c>
      <c r="W36" s="3">
        <f t="shared" si="16"/>
        <v>2020</v>
      </c>
      <c r="X36" s="3">
        <f t="shared" si="16"/>
        <v>2021</v>
      </c>
      <c r="Y36" s="3">
        <f t="shared" si="16"/>
        <v>2022</v>
      </c>
      <c r="Z36" s="3">
        <f t="shared" si="16"/>
        <v>2023</v>
      </c>
      <c r="AA36" s="3">
        <f t="shared" si="16"/>
        <v>2024</v>
      </c>
      <c r="AB36" s="3">
        <f t="shared" si="16"/>
        <v>2025</v>
      </c>
      <c r="AC36" s="3"/>
      <c r="AD36" s="3"/>
    </row>
    <row r="37" spans="2:34" x14ac:dyDescent="0.2">
      <c r="B37" t="s">
        <v>0</v>
      </c>
      <c r="C37" s="4">
        <v>1138</v>
      </c>
      <c r="D37" s="4">
        <v>1468</v>
      </c>
      <c r="E37" s="4">
        <v>3279</v>
      </c>
      <c r="F37" s="4">
        <v>4082</v>
      </c>
      <c r="G37" s="4">
        <v>5235</v>
      </c>
      <c r="H37" s="4">
        <v>6046</v>
      </c>
      <c r="I37" s="4">
        <v>6794</v>
      </c>
      <c r="J37" s="4">
        <v>7235</v>
      </c>
      <c r="K37" s="4">
        <v>6420</v>
      </c>
      <c r="L37" s="4">
        <v>6312</v>
      </c>
      <c r="M37" s="4">
        <v>5553</v>
      </c>
      <c r="N37" s="4">
        <v>6062</v>
      </c>
      <c r="O37" s="4">
        <v>7461</v>
      </c>
      <c r="P37" s="4">
        <v>6091</v>
      </c>
      <c r="Q37" s="4">
        <v>5950</v>
      </c>
      <c r="R37" s="4">
        <v>6415</v>
      </c>
      <c r="S37" s="4">
        <v>6875</v>
      </c>
      <c r="T37" s="4">
        <v>7423</v>
      </c>
      <c r="U37" s="4">
        <v>7535</v>
      </c>
      <c r="V37" s="4">
        <v>7803</v>
      </c>
      <c r="W37" s="4">
        <v>7893</v>
      </c>
      <c r="X37" s="4">
        <v>8424</v>
      </c>
      <c r="Y37" s="4">
        <v>8852</v>
      </c>
      <c r="Z37" s="4">
        <v>10368</v>
      </c>
      <c r="AA37" s="4">
        <v>11977</v>
      </c>
      <c r="AB37" s="4">
        <v>12833</v>
      </c>
      <c r="AC37" s="4"/>
      <c r="AD37" s="4"/>
      <c r="AE37" s="4"/>
      <c r="AF37" s="4"/>
      <c r="AG37" s="4"/>
      <c r="AH37" s="4"/>
    </row>
    <row r="38" spans="2:34" x14ac:dyDescent="0.2">
      <c r="B38" t="s">
        <v>1</v>
      </c>
      <c r="C38" s="4">
        <v>492</v>
      </c>
      <c r="D38" s="4">
        <v>516</v>
      </c>
      <c r="E38" s="4">
        <v>841</v>
      </c>
      <c r="F38" s="4">
        <v>992</v>
      </c>
      <c r="G38" s="4">
        <v>1144</v>
      </c>
      <c r="H38" s="4">
        <v>1352</v>
      </c>
      <c r="I38" s="4">
        <v>1561</v>
      </c>
      <c r="J38" s="4">
        <v>1626</v>
      </c>
      <c r="K38" s="4">
        <v>1581</v>
      </c>
      <c r="L38" s="4">
        <v>1626</v>
      </c>
      <c r="M38" s="4">
        <v>1418</v>
      </c>
      <c r="N38" s="4">
        <v>1529</v>
      </c>
      <c r="O38" s="4">
        <v>1880</v>
      </c>
      <c r="P38" s="4">
        <v>1393</v>
      </c>
      <c r="Q38" s="4">
        <v>1388</v>
      </c>
      <c r="R38" s="4">
        <v>1518</v>
      </c>
      <c r="S38" s="4">
        <v>1670</v>
      </c>
      <c r="T38" s="4">
        <v>1848</v>
      </c>
      <c r="U38" s="4">
        <v>1946</v>
      </c>
      <c r="V38" s="4">
        <v>1869</v>
      </c>
      <c r="W38" s="4">
        <v>1999</v>
      </c>
      <c r="X38" s="4">
        <v>2100</v>
      </c>
      <c r="Y38" s="4">
        <v>2179</v>
      </c>
      <c r="Z38" s="4">
        <v>2505</v>
      </c>
      <c r="AA38" s="4">
        <v>2829</v>
      </c>
      <c r="AB38" s="4">
        <v>2858</v>
      </c>
      <c r="AC38" s="4"/>
      <c r="AD38" s="4"/>
      <c r="AE38" s="4"/>
      <c r="AF38" s="4"/>
      <c r="AG38" s="4"/>
      <c r="AH38" s="4"/>
    </row>
    <row r="39" spans="2:34" x14ac:dyDescent="0.2">
      <c r="B39" t="s">
        <v>2</v>
      </c>
      <c r="C39" s="4">
        <v>394</v>
      </c>
      <c r="D39" s="4">
        <v>377</v>
      </c>
      <c r="E39" s="4">
        <v>500</v>
      </c>
      <c r="F39" s="4">
        <v>703</v>
      </c>
      <c r="G39" s="4">
        <v>844</v>
      </c>
      <c r="H39" s="4">
        <v>896</v>
      </c>
      <c r="I39" s="4">
        <v>1023</v>
      </c>
      <c r="J39" s="4">
        <v>1117</v>
      </c>
      <c r="K39" s="4">
        <v>1098</v>
      </c>
      <c r="L39" s="4">
        <v>1124</v>
      </c>
      <c r="M39" s="4">
        <v>1071</v>
      </c>
      <c r="N39" s="4">
        <v>1215</v>
      </c>
      <c r="O39" s="4">
        <v>1516</v>
      </c>
      <c r="P39" s="4">
        <v>1258</v>
      </c>
      <c r="Q39" s="4">
        <v>1211</v>
      </c>
      <c r="R39" s="4">
        <v>1263</v>
      </c>
      <c r="S39" s="4">
        <v>1295</v>
      </c>
      <c r="T39" s="4">
        <v>1323</v>
      </c>
      <c r="U39" s="4">
        <v>1317</v>
      </c>
      <c r="V39" s="4">
        <v>1327</v>
      </c>
      <c r="W39" s="4">
        <v>1453</v>
      </c>
      <c r="X39" s="4">
        <v>1428</v>
      </c>
      <c r="Y39" s="4">
        <v>1508</v>
      </c>
      <c r="Z39" s="4">
        <v>1765</v>
      </c>
      <c r="AA39" s="4">
        <v>2029</v>
      </c>
      <c r="AB39" s="4">
        <v>2125</v>
      </c>
      <c r="AC39" s="4"/>
      <c r="AD39" s="4"/>
      <c r="AE39" s="4"/>
      <c r="AF39" s="4"/>
      <c r="AG39" s="4"/>
      <c r="AH39" s="4"/>
    </row>
    <row r="40" spans="2:34" x14ac:dyDescent="0.2">
      <c r="B40" t="s">
        <v>3</v>
      </c>
      <c r="C40" s="4">
        <v>489</v>
      </c>
      <c r="D40" s="4">
        <v>494</v>
      </c>
      <c r="E40" s="4">
        <v>716</v>
      </c>
      <c r="F40" s="4">
        <v>846</v>
      </c>
      <c r="G40" s="4">
        <v>979</v>
      </c>
      <c r="H40" s="4">
        <v>1202</v>
      </c>
      <c r="I40" s="4">
        <v>1407</v>
      </c>
      <c r="J40" s="4">
        <v>1455</v>
      </c>
      <c r="K40" s="4">
        <v>1282</v>
      </c>
      <c r="L40" s="4">
        <v>1209</v>
      </c>
      <c r="M40" s="4">
        <v>1073</v>
      </c>
      <c r="N40" s="4">
        <v>1153</v>
      </c>
      <c r="O40" s="4">
        <v>1434</v>
      </c>
      <c r="P40" s="4">
        <v>1204</v>
      </c>
      <c r="Q40" s="4">
        <v>1318</v>
      </c>
      <c r="R40" s="4">
        <v>1520</v>
      </c>
      <c r="S40" s="4">
        <v>1751</v>
      </c>
      <c r="T40" s="4">
        <v>2035</v>
      </c>
      <c r="U40" s="4">
        <v>2239</v>
      </c>
      <c r="V40" s="4">
        <v>2318</v>
      </c>
      <c r="W40" s="4">
        <v>2320</v>
      </c>
      <c r="X40" s="4">
        <v>2589</v>
      </c>
      <c r="Y40" s="4">
        <v>2665</v>
      </c>
      <c r="Z40" s="4">
        <v>2718</v>
      </c>
      <c r="AA40" s="4">
        <v>3356</v>
      </c>
      <c r="AB40" s="4">
        <v>3867</v>
      </c>
      <c r="AC40" s="4"/>
      <c r="AD40" s="4"/>
      <c r="AE40" s="4"/>
      <c r="AF40" s="4"/>
      <c r="AG40" s="4"/>
      <c r="AH40" s="4"/>
    </row>
    <row r="41" spans="2:34" x14ac:dyDescent="0.2">
      <c r="B41" t="s">
        <v>4</v>
      </c>
      <c r="C41" s="4">
        <v>1664</v>
      </c>
      <c r="D41" s="4">
        <v>1744</v>
      </c>
      <c r="E41" s="4">
        <v>2165</v>
      </c>
      <c r="F41" s="4">
        <v>2229</v>
      </c>
      <c r="G41" s="4">
        <v>2580</v>
      </c>
      <c r="H41" s="4">
        <v>2793</v>
      </c>
      <c r="I41" s="4">
        <v>2960</v>
      </c>
      <c r="J41" s="4">
        <v>3247</v>
      </c>
      <c r="K41" s="4">
        <v>3109</v>
      </c>
      <c r="L41" s="4">
        <v>2523</v>
      </c>
      <c r="M41" s="4">
        <v>2376</v>
      </c>
      <c r="N41" s="4">
        <v>2630</v>
      </c>
      <c r="O41" s="4">
        <v>3210</v>
      </c>
      <c r="P41" s="4">
        <v>3041</v>
      </c>
      <c r="Q41" s="4">
        <v>3231</v>
      </c>
      <c r="R41" s="4">
        <v>3531</v>
      </c>
      <c r="S41" s="4">
        <v>3774</v>
      </c>
      <c r="T41" s="4">
        <v>4010</v>
      </c>
      <c r="U41" s="4">
        <v>4158</v>
      </c>
      <c r="V41" s="4">
        <v>4166</v>
      </c>
      <c r="W41" s="4">
        <v>3775</v>
      </c>
      <c r="X41" s="4">
        <v>3930</v>
      </c>
      <c r="Y41" s="4">
        <v>4709</v>
      </c>
      <c r="Z41" s="4">
        <v>5384</v>
      </c>
      <c r="AA41" s="4">
        <v>5896</v>
      </c>
      <c r="AB41" s="4">
        <v>6406</v>
      </c>
      <c r="AC41" s="4"/>
      <c r="AD41" s="4"/>
      <c r="AE41" s="4"/>
      <c r="AF41" s="4"/>
      <c r="AG41" s="4"/>
      <c r="AH41" s="4"/>
    </row>
    <row r="42" spans="2:34" x14ac:dyDescent="0.2">
      <c r="B42" t="s">
        <v>5</v>
      </c>
      <c r="C42" s="4">
        <v>245</v>
      </c>
      <c r="D42" s="4">
        <v>223</v>
      </c>
      <c r="E42" s="4">
        <v>290</v>
      </c>
      <c r="F42" s="4">
        <v>409</v>
      </c>
      <c r="G42" s="4">
        <v>489</v>
      </c>
      <c r="H42" s="4">
        <v>595</v>
      </c>
      <c r="I42" s="4">
        <v>644</v>
      </c>
      <c r="J42" s="4">
        <v>699</v>
      </c>
      <c r="K42" s="4">
        <v>643</v>
      </c>
      <c r="L42" s="4">
        <v>701</v>
      </c>
      <c r="M42" s="4">
        <v>580</v>
      </c>
      <c r="N42" s="4">
        <v>664</v>
      </c>
      <c r="O42" s="4">
        <v>786</v>
      </c>
      <c r="P42" s="4">
        <v>656</v>
      </c>
      <c r="Q42" s="4">
        <v>567</v>
      </c>
      <c r="R42" s="4">
        <v>591</v>
      </c>
      <c r="S42" s="4">
        <v>607</v>
      </c>
      <c r="T42" s="4">
        <v>684</v>
      </c>
      <c r="U42" s="4">
        <v>707</v>
      </c>
      <c r="V42" s="4">
        <v>734</v>
      </c>
      <c r="W42" s="4">
        <v>784</v>
      </c>
      <c r="X42" s="4">
        <v>818</v>
      </c>
      <c r="Y42" s="4">
        <v>862</v>
      </c>
      <c r="Z42" s="4">
        <v>1015</v>
      </c>
      <c r="AA42" s="4">
        <v>1176</v>
      </c>
      <c r="AB42" s="4">
        <v>1137</v>
      </c>
      <c r="AC42" s="4"/>
      <c r="AD42" s="4"/>
      <c r="AE42" s="4"/>
      <c r="AF42" s="4"/>
      <c r="AG42" s="4"/>
      <c r="AH42" s="4"/>
    </row>
    <row r="43" spans="2:34" x14ac:dyDescent="0.2">
      <c r="B43" t="s">
        <v>6</v>
      </c>
      <c r="C43" s="4">
        <v>240</v>
      </c>
      <c r="D43" s="4">
        <v>261</v>
      </c>
      <c r="E43" s="4">
        <v>522</v>
      </c>
      <c r="F43" s="4">
        <v>815</v>
      </c>
      <c r="G43" s="4">
        <v>1090</v>
      </c>
      <c r="H43" s="4">
        <v>1352</v>
      </c>
      <c r="I43" s="4">
        <v>1706</v>
      </c>
      <c r="J43" s="4">
        <v>1822</v>
      </c>
      <c r="K43" s="4">
        <v>1717</v>
      </c>
      <c r="L43" s="4">
        <v>1741</v>
      </c>
      <c r="M43" s="4">
        <v>1540</v>
      </c>
      <c r="N43" s="4">
        <v>1651</v>
      </c>
      <c r="O43" s="4">
        <v>2078</v>
      </c>
      <c r="P43" s="4">
        <v>1573</v>
      </c>
      <c r="Q43" s="4">
        <v>1453</v>
      </c>
      <c r="R43" s="4">
        <v>1510</v>
      </c>
      <c r="S43" s="4">
        <v>1519</v>
      </c>
      <c r="T43" s="4">
        <v>1668</v>
      </c>
      <c r="U43" s="4">
        <v>1762</v>
      </c>
      <c r="V43" s="4">
        <v>1820</v>
      </c>
      <c r="W43" s="4">
        <v>1947</v>
      </c>
      <c r="X43" s="4">
        <v>1999</v>
      </c>
      <c r="Y43" s="4">
        <v>2074</v>
      </c>
      <c r="Z43" s="4">
        <v>2482</v>
      </c>
      <c r="AA43" s="4">
        <v>2857</v>
      </c>
      <c r="AB43" s="4">
        <v>3054</v>
      </c>
      <c r="AC43" s="4"/>
      <c r="AD43" s="4"/>
      <c r="AE43" s="4"/>
      <c r="AF43" s="4"/>
      <c r="AG43" s="4"/>
      <c r="AH43" s="4"/>
    </row>
    <row r="44" spans="2:34" x14ac:dyDescent="0.2">
      <c r="B44" t="s">
        <v>7</v>
      </c>
      <c r="C44" s="4">
        <v>799</v>
      </c>
      <c r="D44" s="4">
        <v>781</v>
      </c>
      <c r="E44" s="4">
        <v>1119</v>
      </c>
      <c r="F44" s="4">
        <v>1418</v>
      </c>
      <c r="G44" s="4">
        <v>1785</v>
      </c>
      <c r="H44" s="4">
        <v>2016</v>
      </c>
      <c r="I44" s="4">
        <v>2246</v>
      </c>
      <c r="J44" s="4">
        <v>2352</v>
      </c>
      <c r="K44" s="4">
        <v>2238</v>
      </c>
      <c r="L44" s="4">
        <v>2316</v>
      </c>
      <c r="M44" s="4">
        <v>2071</v>
      </c>
      <c r="N44" s="4">
        <v>2332</v>
      </c>
      <c r="O44" s="4">
        <v>3050</v>
      </c>
      <c r="P44" s="4">
        <v>2418</v>
      </c>
      <c r="Q44" s="4">
        <v>2329</v>
      </c>
      <c r="R44" s="4">
        <v>2444</v>
      </c>
      <c r="S44" s="4">
        <v>2453</v>
      </c>
      <c r="T44" s="4">
        <v>2494</v>
      </c>
      <c r="U44" s="4">
        <v>2534</v>
      </c>
      <c r="V44" s="4">
        <v>2699</v>
      </c>
      <c r="W44" s="4">
        <v>2878</v>
      </c>
      <c r="X44" s="4">
        <v>2921</v>
      </c>
      <c r="Y44" s="4">
        <v>3098</v>
      </c>
      <c r="Z44" s="4">
        <v>3627</v>
      </c>
      <c r="AA44" s="4">
        <v>4129</v>
      </c>
      <c r="AB44" s="4">
        <v>4326</v>
      </c>
      <c r="AC44" s="4"/>
      <c r="AD44" s="4"/>
      <c r="AE44" s="4"/>
      <c r="AF44" s="4"/>
      <c r="AG44" s="4"/>
      <c r="AH44" s="4"/>
    </row>
    <row r="45" spans="2:34" x14ac:dyDescent="0.2">
      <c r="B45" t="s">
        <v>8</v>
      </c>
      <c r="C45" s="4">
        <v>3420</v>
      </c>
      <c r="D45" s="4">
        <v>3496</v>
      </c>
      <c r="E45" s="4">
        <v>5869</v>
      </c>
      <c r="F45" s="4">
        <v>6604</v>
      </c>
      <c r="G45" s="4">
        <v>8074</v>
      </c>
      <c r="H45" s="4">
        <v>9262</v>
      </c>
      <c r="I45" s="4">
        <v>10662</v>
      </c>
      <c r="J45" s="4">
        <v>10671</v>
      </c>
      <c r="K45" s="4">
        <v>10002</v>
      </c>
      <c r="L45" s="4">
        <v>10144</v>
      </c>
      <c r="M45" s="4">
        <v>8600</v>
      </c>
      <c r="N45" s="4">
        <v>9322</v>
      </c>
      <c r="O45" s="4">
        <v>11920</v>
      </c>
      <c r="P45" s="4">
        <v>9558</v>
      </c>
      <c r="Q45" s="4">
        <v>9505</v>
      </c>
      <c r="R45" s="4">
        <v>10416</v>
      </c>
      <c r="S45" s="4">
        <v>11484</v>
      </c>
      <c r="T45" s="4">
        <v>12622</v>
      </c>
      <c r="U45" s="4">
        <v>13277</v>
      </c>
      <c r="V45" s="4">
        <v>14394</v>
      </c>
      <c r="W45" s="4">
        <v>15106</v>
      </c>
      <c r="X45" s="4">
        <v>16208</v>
      </c>
      <c r="Y45" s="4">
        <v>16652</v>
      </c>
      <c r="Z45" s="4">
        <v>18788</v>
      </c>
      <c r="AA45" s="4">
        <v>22276</v>
      </c>
      <c r="AB45" s="4">
        <v>23939</v>
      </c>
      <c r="AC45" s="4"/>
      <c r="AD45" s="4"/>
      <c r="AE45" s="4"/>
      <c r="AF45" s="4"/>
      <c r="AG45" s="4"/>
      <c r="AH45" s="4"/>
    </row>
    <row r="46" spans="2:34" x14ac:dyDescent="0.2">
      <c r="B46" t="s">
        <v>9</v>
      </c>
      <c r="C46" s="4">
        <v>150</v>
      </c>
      <c r="D46" s="4">
        <v>150</v>
      </c>
      <c r="E46" s="4">
        <v>310</v>
      </c>
      <c r="F46" s="4">
        <v>435</v>
      </c>
      <c r="G46" s="4">
        <v>499</v>
      </c>
      <c r="H46" s="4">
        <v>560</v>
      </c>
      <c r="I46" s="4">
        <v>615</v>
      </c>
      <c r="J46" s="4">
        <v>659</v>
      </c>
      <c r="K46" s="4">
        <v>708</v>
      </c>
      <c r="L46" s="4">
        <v>706</v>
      </c>
      <c r="M46" s="4">
        <v>690</v>
      </c>
      <c r="N46" s="4">
        <v>808</v>
      </c>
      <c r="O46" s="4">
        <v>1127</v>
      </c>
      <c r="P46" s="4">
        <v>849</v>
      </c>
      <c r="Q46" s="4">
        <v>747</v>
      </c>
      <c r="R46" s="4">
        <v>780</v>
      </c>
      <c r="S46" s="4">
        <v>858</v>
      </c>
      <c r="T46" s="4">
        <v>938</v>
      </c>
      <c r="U46" s="4">
        <v>900</v>
      </c>
      <c r="V46" s="4">
        <v>883</v>
      </c>
      <c r="W46" s="4">
        <v>929</v>
      </c>
      <c r="X46" s="4">
        <v>962</v>
      </c>
      <c r="Y46" s="4">
        <v>998</v>
      </c>
      <c r="Z46" s="4">
        <v>1192</v>
      </c>
      <c r="AA46" s="4">
        <v>1361</v>
      </c>
      <c r="AB46" s="4">
        <v>1337</v>
      </c>
      <c r="AC46" s="4"/>
      <c r="AD46" s="4"/>
      <c r="AE46" s="4"/>
      <c r="AF46" s="4"/>
      <c r="AG46" s="4"/>
      <c r="AH46" s="4"/>
    </row>
    <row r="47" spans="2:34" x14ac:dyDescent="0.2">
      <c r="B47" t="s">
        <v>10</v>
      </c>
      <c r="C47" s="4">
        <v>723</v>
      </c>
      <c r="D47" s="4">
        <v>762</v>
      </c>
      <c r="E47" s="4">
        <v>1236</v>
      </c>
      <c r="F47" s="4">
        <v>1384</v>
      </c>
      <c r="G47" s="4">
        <v>1675</v>
      </c>
      <c r="H47" s="4">
        <v>1906</v>
      </c>
      <c r="I47" s="4">
        <v>2124</v>
      </c>
      <c r="J47" s="4">
        <v>2335</v>
      </c>
      <c r="K47" s="4">
        <v>2278</v>
      </c>
      <c r="L47" s="4">
        <v>2276</v>
      </c>
      <c r="M47" s="4">
        <v>2066</v>
      </c>
      <c r="N47" s="4">
        <v>2417</v>
      </c>
      <c r="O47" s="4">
        <v>3046</v>
      </c>
      <c r="P47" s="4">
        <v>2364</v>
      </c>
      <c r="Q47" s="4">
        <v>2383</v>
      </c>
      <c r="R47" s="4">
        <v>2511</v>
      </c>
      <c r="S47" s="4">
        <v>2659</v>
      </c>
      <c r="T47" s="4">
        <v>2795</v>
      </c>
      <c r="U47" s="4">
        <v>2843</v>
      </c>
      <c r="V47" s="4">
        <v>2890</v>
      </c>
      <c r="W47" s="4">
        <v>3106</v>
      </c>
      <c r="X47" s="4">
        <v>3133</v>
      </c>
      <c r="Y47" s="4">
        <v>3332</v>
      </c>
      <c r="Z47" s="4">
        <v>3792</v>
      </c>
      <c r="AA47" s="4">
        <v>4115</v>
      </c>
      <c r="AB47" s="4">
        <v>4625</v>
      </c>
      <c r="AC47" s="4"/>
      <c r="AD47" s="4"/>
      <c r="AE47" s="4"/>
      <c r="AF47" s="4"/>
      <c r="AG47" s="4"/>
      <c r="AH47" s="4"/>
    </row>
    <row r="48" spans="2:34" x14ac:dyDescent="0.2">
      <c r="B48" t="s">
        <v>21</v>
      </c>
      <c r="C48" s="4">
        <v>3028</v>
      </c>
      <c r="D48" s="4">
        <v>3213</v>
      </c>
      <c r="E48" s="4">
        <v>6326</v>
      </c>
      <c r="F48" s="4">
        <v>7380</v>
      </c>
      <c r="G48" s="4">
        <v>8388</v>
      </c>
      <c r="H48" s="4">
        <v>9306</v>
      </c>
      <c r="I48" s="4">
        <v>10420</v>
      </c>
      <c r="J48" s="4">
        <v>10683</v>
      </c>
      <c r="K48" s="4">
        <v>10059</v>
      </c>
      <c r="L48" s="4">
        <v>10254</v>
      </c>
      <c r="M48" s="4">
        <v>8899</v>
      </c>
      <c r="N48" s="4">
        <v>9833</v>
      </c>
      <c r="O48" s="4">
        <v>12521</v>
      </c>
      <c r="P48" s="4">
        <v>9624</v>
      </c>
      <c r="Q48" s="4">
        <v>9645</v>
      </c>
      <c r="R48" s="4">
        <v>10115</v>
      </c>
      <c r="S48" s="4">
        <v>10802</v>
      </c>
      <c r="T48" s="4">
        <v>12052</v>
      </c>
      <c r="U48" s="4">
        <v>13126</v>
      </c>
      <c r="V48" s="4">
        <v>14051</v>
      </c>
      <c r="W48" s="4">
        <v>14294</v>
      </c>
      <c r="X48" s="4">
        <v>15315</v>
      </c>
      <c r="Y48" s="4">
        <v>15715</v>
      </c>
      <c r="Z48" s="4">
        <v>17128</v>
      </c>
      <c r="AA48" s="4">
        <v>19660</v>
      </c>
      <c r="AB48" s="4">
        <v>21238</v>
      </c>
      <c r="AC48" s="4"/>
      <c r="AD48" s="4"/>
      <c r="AE48" s="4"/>
      <c r="AF48" s="4"/>
      <c r="AG48" s="4"/>
      <c r="AH48" s="4"/>
    </row>
    <row r="49" spans="2:34" x14ac:dyDescent="0.2">
      <c r="B49" t="s">
        <v>24</v>
      </c>
      <c r="C49" s="4">
        <v>353</v>
      </c>
      <c r="D49" s="4">
        <v>367</v>
      </c>
      <c r="E49" s="4">
        <v>578</v>
      </c>
      <c r="F49" s="4">
        <v>708</v>
      </c>
      <c r="G49" s="4">
        <v>927</v>
      </c>
      <c r="H49" s="4">
        <v>1200</v>
      </c>
      <c r="I49" s="4">
        <v>1412</v>
      </c>
      <c r="J49" s="4">
        <v>1488</v>
      </c>
      <c r="K49" s="4">
        <v>1280</v>
      </c>
      <c r="L49" s="4">
        <v>1237</v>
      </c>
      <c r="M49" s="4">
        <v>1023</v>
      </c>
      <c r="N49" s="4">
        <v>1061</v>
      </c>
      <c r="O49" s="4">
        <v>1338</v>
      </c>
      <c r="P49" s="4">
        <v>1070</v>
      </c>
      <c r="Q49" s="4">
        <v>1076</v>
      </c>
      <c r="R49" s="4">
        <v>1154</v>
      </c>
      <c r="S49" s="4">
        <v>1246</v>
      </c>
      <c r="T49" s="4">
        <v>1343</v>
      </c>
      <c r="U49" s="4">
        <v>1351</v>
      </c>
      <c r="V49" s="4">
        <v>1377</v>
      </c>
      <c r="W49" s="4">
        <v>1405</v>
      </c>
      <c r="X49" s="4">
        <v>1461</v>
      </c>
      <c r="Y49" s="4">
        <v>1583</v>
      </c>
      <c r="Z49" s="4">
        <v>1894</v>
      </c>
      <c r="AA49" s="4">
        <v>2086</v>
      </c>
      <c r="AB49" s="4">
        <v>2193</v>
      </c>
      <c r="AC49" s="4"/>
      <c r="AD49" s="4"/>
      <c r="AE49" s="4"/>
      <c r="AF49" s="4"/>
      <c r="AG49" s="4"/>
      <c r="AH49" s="4"/>
    </row>
    <row r="50" spans="2:34" x14ac:dyDescent="0.2">
      <c r="B50" t="s">
        <v>20</v>
      </c>
      <c r="C50" s="4">
        <v>2099</v>
      </c>
      <c r="D50" s="4">
        <v>2107</v>
      </c>
      <c r="E50" s="4">
        <v>2388</v>
      </c>
      <c r="F50" s="4">
        <v>2470</v>
      </c>
      <c r="G50" s="4">
        <v>2605</v>
      </c>
      <c r="H50" s="4">
        <v>2887</v>
      </c>
      <c r="I50" s="4">
        <v>3319</v>
      </c>
      <c r="J50" s="4">
        <v>3572</v>
      </c>
      <c r="K50" s="4">
        <v>3193</v>
      </c>
      <c r="L50" s="4">
        <v>2938</v>
      </c>
      <c r="M50" s="4">
        <v>2796</v>
      </c>
      <c r="N50" s="4">
        <v>2926</v>
      </c>
      <c r="O50" s="4">
        <v>2915</v>
      </c>
      <c r="P50" s="4">
        <v>2929</v>
      </c>
      <c r="Q50" s="4">
        <v>3032</v>
      </c>
      <c r="R50" s="4">
        <v>3140</v>
      </c>
      <c r="S50" s="4">
        <v>3250</v>
      </c>
      <c r="T50" s="4">
        <v>3522</v>
      </c>
      <c r="U50" s="4">
        <v>3681</v>
      </c>
      <c r="V50" s="4">
        <v>3920</v>
      </c>
      <c r="W50" s="4">
        <v>3693</v>
      </c>
      <c r="X50" s="4">
        <v>4167</v>
      </c>
      <c r="Y50" s="4">
        <v>4607</v>
      </c>
      <c r="Z50" s="4">
        <v>4989</v>
      </c>
      <c r="AA50" s="4">
        <v>5288</v>
      </c>
      <c r="AB50" s="4">
        <v>5820</v>
      </c>
      <c r="AC50" s="4"/>
      <c r="AD50" s="4"/>
      <c r="AE50" s="4"/>
      <c r="AF50" s="4"/>
      <c r="AG50" s="4"/>
      <c r="AH50" s="4"/>
    </row>
    <row r="51" spans="2:34" x14ac:dyDescent="0.2">
      <c r="B51" t="s">
        <v>11</v>
      </c>
      <c r="C51" s="4">
        <v>116</v>
      </c>
      <c r="D51" s="4">
        <v>122</v>
      </c>
      <c r="E51" s="4">
        <v>205</v>
      </c>
      <c r="F51" s="4">
        <v>211</v>
      </c>
      <c r="G51" s="4">
        <v>266</v>
      </c>
      <c r="H51" s="4">
        <v>302</v>
      </c>
      <c r="I51" s="4">
        <v>356</v>
      </c>
      <c r="J51" s="4">
        <v>371</v>
      </c>
      <c r="K51" s="4">
        <v>350</v>
      </c>
      <c r="L51" s="4">
        <v>352</v>
      </c>
      <c r="M51" s="4">
        <v>307</v>
      </c>
      <c r="N51" s="4">
        <v>343</v>
      </c>
      <c r="O51" s="4">
        <v>388</v>
      </c>
      <c r="P51" s="4">
        <v>287</v>
      </c>
      <c r="Q51" s="4">
        <v>306</v>
      </c>
      <c r="R51" s="4">
        <v>327</v>
      </c>
      <c r="S51" s="4">
        <v>336</v>
      </c>
      <c r="T51" s="4">
        <v>370</v>
      </c>
      <c r="U51" s="4">
        <v>377</v>
      </c>
      <c r="V51" s="4">
        <v>398</v>
      </c>
      <c r="W51" s="4">
        <v>431</v>
      </c>
      <c r="X51" s="4">
        <v>457</v>
      </c>
      <c r="Y51" s="4">
        <v>453</v>
      </c>
      <c r="Z51" s="4">
        <v>523</v>
      </c>
      <c r="AA51" s="4">
        <v>621</v>
      </c>
      <c r="AB51" s="4">
        <v>620</v>
      </c>
      <c r="AC51" s="4"/>
      <c r="AD51" s="4"/>
      <c r="AE51" s="4"/>
      <c r="AF51" s="4"/>
      <c r="AG51" s="4"/>
      <c r="AH51" s="4"/>
    </row>
    <row r="52" spans="2:34" x14ac:dyDescent="0.2">
      <c r="B52" t="s">
        <v>22</v>
      </c>
      <c r="C52" s="4">
        <v>1517</v>
      </c>
      <c r="D52" s="4">
        <v>1481</v>
      </c>
      <c r="E52" s="4">
        <v>2864</v>
      </c>
      <c r="F52" s="4">
        <v>3306</v>
      </c>
      <c r="G52" s="4">
        <v>4136</v>
      </c>
      <c r="H52" s="4">
        <v>4798</v>
      </c>
      <c r="I52" s="4">
        <v>5577</v>
      </c>
      <c r="J52" s="4">
        <v>5648</v>
      </c>
      <c r="K52" s="4">
        <v>4866</v>
      </c>
      <c r="L52" s="4">
        <v>4861</v>
      </c>
      <c r="M52" s="4">
        <v>3981</v>
      </c>
      <c r="N52" s="4">
        <v>4081</v>
      </c>
      <c r="O52" s="4">
        <v>5058</v>
      </c>
      <c r="P52" s="4">
        <v>4103</v>
      </c>
      <c r="Q52" s="4">
        <v>4215</v>
      </c>
      <c r="R52" s="4">
        <v>4428</v>
      </c>
      <c r="S52" s="4">
        <v>4895</v>
      </c>
      <c r="T52" s="4">
        <v>5783</v>
      </c>
      <c r="U52" s="4">
        <v>6068</v>
      </c>
      <c r="V52" s="4">
        <v>6013</v>
      </c>
      <c r="W52" s="4">
        <v>6354</v>
      </c>
      <c r="X52" s="4">
        <v>6807</v>
      </c>
      <c r="Y52" s="4">
        <v>7405</v>
      </c>
      <c r="Z52" s="4">
        <v>8515</v>
      </c>
      <c r="AA52" s="4">
        <v>9527</v>
      </c>
      <c r="AB52" s="4">
        <v>10267</v>
      </c>
      <c r="AC52" s="4"/>
      <c r="AD52" s="4"/>
      <c r="AE52" s="4"/>
      <c r="AF52" s="4"/>
      <c r="AG52" s="4"/>
      <c r="AH52" s="4"/>
    </row>
    <row r="53" spans="2:34" x14ac:dyDescent="0.2">
      <c r="B53" t="s">
        <v>12</v>
      </c>
      <c r="C53" s="4">
        <v>18</v>
      </c>
      <c r="D53" s="4">
        <v>16</v>
      </c>
      <c r="E53" s="4">
        <v>18</v>
      </c>
      <c r="F53" s="4">
        <v>20</v>
      </c>
      <c r="G53" s="4">
        <v>15</v>
      </c>
      <c r="H53" s="4">
        <v>18</v>
      </c>
      <c r="I53" s="4">
        <v>16</v>
      </c>
      <c r="J53" s="4">
        <v>17</v>
      </c>
      <c r="K53" s="4">
        <v>16</v>
      </c>
      <c r="L53" s="4">
        <v>14</v>
      </c>
      <c r="M53" s="4">
        <v>14</v>
      </c>
      <c r="N53" s="4">
        <v>21</v>
      </c>
      <c r="O53" s="4">
        <v>20</v>
      </c>
      <c r="P53" s="4">
        <v>15</v>
      </c>
      <c r="Q53" s="4">
        <v>10</v>
      </c>
      <c r="R53" s="4">
        <v>9</v>
      </c>
      <c r="S53" s="4">
        <v>6</v>
      </c>
      <c r="T53" s="4">
        <v>8</v>
      </c>
      <c r="U53" s="4">
        <v>8</v>
      </c>
      <c r="V53" s="4">
        <v>4</v>
      </c>
      <c r="W53" s="4">
        <v>6</v>
      </c>
      <c r="X53" s="4">
        <v>5</v>
      </c>
      <c r="Y53" s="4">
        <v>4</v>
      </c>
      <c r="Z53" s="4">
        <v>4</v>
      </c>
      <c r="AA53" s="4">
        <v>4</v>
      </c>
      <c r="AB53" s="4">
        <v>3</v>
      </c>
      <c r="AC53" s="4"/>
      <c r="AD53" s="4"/>
      <c r="AE53" s="4"/>
      <c r="AF53" s="4"/>
      <c r="AG53" s="4"/>
      <c r="AH53" s="4"/>
    </row>
    <row r="54" spans="2:34" x14ac:dyDescent="0.2">
      <c r="B54" t="s">
        <v>23</v>
      </c>
      <c r="C54" s="4">
        <v>16885</v>
      </c>
      <c r="D54" s="4">
        <v>17578</v>
      </c>
      <c r="E54" s="4">
        <v>29226</v>
      </c>
      <c r="F54" s="4">
        <v>34012</v>
      </c>
      <c r="G54" s="4">
        <v>40731</v>
      </c>
      <c r="H54" s="4">
        <v>46491</v>
      </c>
      <c r="I54" s="4">
        <v>52842</v>
      </c>
      <c r="J54" s="4">
        <v>54997</v>
      </c>
      <c r="K54" s="4">
        <v>50840</v>
      </c>
      <c r="L54" s="4">
        <v>50334</v>
      </c>
      <c r="M54" s="4">
        <v>44058</v>
      </c>
      <c r="N54" s="4">
        <v>48048</v>
      </c>
      <c r="O54" s="4">
        <v>59748</v>
      </c>
      <c r="P54" s="4">
        <v>48433</v>
      </c>
      <c r="Q54" s="4">
        <v>48366</v>
      </c>
      <c r="R54" s="4">
        <v>51672</v>
      </c>
      <c r="S54" s="4">
        <v>55480</v>
      </c>
      <c r="T54" s="4">
        <v>60918</v>
      </c>
      <c r="U54" s="4">
        <v>63829</v>
      </c>
      <c r="V54" s="4">
        <v>66666</v>
      </c>
      <c r="W54" s="4">
        <v>68373</v>
      </c>
      <c r="X54" s="4">
        <v>72724</v>
      </c>
      <c r="Y54" s="4">
        <v>76696</v>
      </c>
      <c r="Z54" s="4">
        <v>86689</v>
      </c>
      <c r="AA54" s="4">
        <v>99187</v>
      </c>
      <c r="AB54" s="4">
        <v>106648</v>
      </c>
      <c r="AC54" s="4"/>
      <c r="AD54" s="4"/>
      <c r="AE54" s="4"/>
      <c r="AF54" s="4"/>
      <c r="AG54" s="4"/>
      <c r="AH54" s="4"/>
    </row>
    <row r="55" spans="2:34" x14ac:dyDescent="0.2">
      <c r="B55" t="s">
        <v>28</v>
      </c>
      <c r="C55" s="4">
        <f>SUM(C37:C53)-C54</f>
        <v>0</v>
      </c>
      <c r="D55" s="4">
        <f t="shared" ref="D55" si="17">SUM(D37:D53)-D54</f>
        <v>0</v>
      </c>
      <c r="E55" s="4">
        <f t="shared" ref="E55" si="18">SUM(E37:E53)-E54</f>
        <v>0</v>
      </c>
      <c r="F55" s="4">
        <f t="shared" ref="F55" si="19">SUM(F37:F53)-F54</f>
        <v>0</v>
      </c>
      <c r="G55" s="4">
        <f t="shared" ref="G55" si="20">SUM(G37:G53)-G54</f>
        <v>0</v>
      </c>
      <c r="H55" s="4">
        <f t="shared" ref="H55" si="21">SUM(H37:H53)-H54</f>
        <v>0</v>
      </c>
      <c r="I55" s="4">
        <f t="shared" ref="I55" si="22">SUM(I37:I53)-I54</f>
        <v>0</v>
      </c>
      <c r="J55" s="4">
        <f t="shared" ref="J55" si="23">SUM(J37:J53)-J54</f>
        <v>0</v>
      </c>
      <c r="K55" s="4">
        <f t="shared" ref="K55" si="24">SUM(K37:K53)-K54</f>
        <v>0</v>
      </c>
      <c r="L55" s="4">
        <f t="shared" ref="L55" si="25">SUM(L37:L53)-L54</f>
        <v>0</v>
      </c>
      <c r="M55" s="4">
        <f t="shared" ref="M55" si="26">SUM(M37:M53)-M54</f>
        <v>0</v>
      </c>
      <c r="N55" s="4">
        <f t="shared" ref="N55" si="27">SUM(N37:N53)-N54</f>
        <v>0</v>
      </c>
      <c r="O55" s="4">
        <f t="shared" ref="O55" si="28">SUM(O37:O53)-O54</f>
        <v>0</v>
      </c>
      <c r="P55" s="4">
        <f t="shared" ref="P55" si="29">SUM(P37:P53)-P54</f>
        <v>0</v>
      </c>
      <c r="Q55" s="4">
        <f t="shared" ref="Q55:AB55" si="30">SUM(Q37:Q53)-Q54</f>
        <v>0</v>
      </c>
      <c r="R55" s="4">
        <f t="shared" si="30"/>
        <v>0</v>
      </c>
      <c r="S55" s="4">
        <f t="shared" si="30"/>
        <v>0</v>
      </c>
      <c r="T55" s="4">
        <f t="shared" si="30"/>
        <v>0</v>
      </c>
      <c r="U55" s="4">
        <f t="shared" si="30"/>
        <v>0</v>
      </c>
      <c r="V55" s="4">
        <f t="shared" si="30"/>
        <v>0</v>
      </c>
      <c r="W55" s="4">
        <f t="shared" si="30"/>
        <v>0</v>
      </c>
      <c r="X55" s="4">
        <f t="shared" si="30"/>
        <v>0</v>
      </c>
      <c r="Y55" s="4">
        <f t="shared" si="30"/>
        <v>0</v>
      </c>
      <c r="Z55" s="4">
        <f t="shared" si="30"/>
        <v>0</v>
      </c>
      <c r="AA55" s="4">
        <f t="shared" si="30"/>
        <v>0</v>
      </c>
      <c r="AB55" s="4">
        <f t="shared" si="30"/>
        <v>0</v>
      </c>
      <c r="AC55" s="4"/>
      <c r="AD55" s="4"/>
      <c r="AE55" s="4"/>
      <c r="AF55" s="4"/>
      <c r="AG55" s="4"/>
      <c r="AH55" s="4"/>
    </row>
    <row r="58" spans="2:34" x14ac:dyDescent="0.2">
      <c r="B58" s="2" t="s">
        <v>25</v>
      </c>
    </row>
    <row r="59" spans="2:34" x14ac:dyDescent="0.2">
      <c r="B59" t="s">
        <v>37</v>
      </c>
    </row>
    <row r="60" spans="2:34" s="15" customFormat="1" x14ac:dyDescent="0.2">
      <c r="C60" s="15" t="s">
        <v>58</v>
      </c>
      <c r="D60" s="15" t="s">
        <v>58</v>
      </c>
      <c r="E60" s="15" t="s">
        <v>58</v>
      </c>
      <c r="F60" s="15" t="s">
        <v>58</v>
      </c>
      <c r="G60" s="15" t="s">
        <v>58</v>
      </c>
      <c r="H60" s="15" t="s">
        <v>58</v>
      </c>
      <c r="I60" s="15" t="s">
        <v>58</v>
      </c>
      <c r="J60" s="15" t="s">
        <v>58</v>
      </c>
      <c r="K60" s="15" t="s">
        <v>58</v>
      </c>
      <c r="L60" s="15" t="s">
        <v>58</v>
      </c>
      <c r="M60" s="15" t="s">
        <v>58</v>
      </c>
      <c r="N60" s="15" t="s">
        <v>58</v>
      </c>
      <c r="O60" s="15" t="s">
        <v>58</v>
      </c>
      <c r="P60" s="15" t="s">
        <v>58</v>
      </c>
      <c r="Q60" s="15" t="s">
        <v>58</v>
      </c>
      <c r="R60" s="15" t="s">
        <v>58</v>
      </c>
      <c r="S60" s="15" t="s">
        <v>58</v>
      </c>
      <c r="T60" s="15" t="s">
        <v>58</v>
      </c>
      <c r="U60" s="15" t="s">
        <v>58</v>
      </c>
      <c r="V60" s="15" t="s">
        <v>58</v>
      </c>
      <c r="W60" s="15" t="s">
        <v>58</v>
      </c>
      <c r="X60" s="15" t="s">
        <v>58</v>
      </c>
      <c r="Y60" s="15" t="s">
        <v>58</v>
      </c>
      <c r="Z60" s="15" t="s">
        <v>58</v>
      </c>
      <c r="AA60" s="15" t="s">
        <v>58</v>
      </c>
      <c r="AB60" s="15" t="s">
        <v>58</v>
      </c>
    </row>
    <row r="61" spans="2:34" x14ac:dyDescent="0.2">
      <c r="B61" s="3"/>
      <c r="C61" s="3">
        <v>2000</v>
      </c>
      <c r="D61" s="3">
        <f>C61+1</f>
        <v>2001</v>
      </c>
      <c r="E61" s="3">
        <f t="shared" ref="E61" si="31">D61+1</f>
        <v>2002</v>
      </c>
      <c r="F61" s="3">
        <f t="shared" ref="F61" si="32">E61+1</f>
        <v>2003</v>
      </c>
      <c r="G61" s="3">
        <f t="shared" ref="G61" si="33">F61+1</f>
        <v>2004</v>
      </c>
      <c r="H61" s="3">
        <f t="shared" ref="H61" si="34">G61+1</f>
        <v>2005</v>
      </c>
      <c r="I61" s="3">
        <f t="shared" ref="I61" si="35">H61+1</f>
        <v>2006</v>
      </c>
      <c r="J61" s="3">
        <f t="shared" ref="J61" si="36">I61+1</f>
        <v>2007</v>
      </c>
      <c r="K61" s="3">
        <f t="shared" ref="K61" si="37">J61+1</f>
        <v>2008</v>
      </c>
      <c r="L61" s="3">
        <f t="shared" ref="L61" si="38">K61+1</f>
        <v>2009</v>
      </c>
      <c r="M61" s="3">
        <f t="shared" ref="M61" si="39">L61+1</f>
        <v>2010</v>
      </c>
      <c r="N61" s="3">
        <f t="shared" ref="N61" si="40">M61+1</f>
        <v>2011</v>
      </c>
      <c r="O61" s="3">
        <f t="shared" ref="O61" si="41">N61+1</f>
        <v>2012</v>
      </c>
      <c r="P61" s="3">
        <f t="shared" ref="P61" si="42">O61+1</f>
        <v>2013</v>
      </c>
      <c r="Q61" s="3">
        <f t="shared" ref="Q61:AB61" si="43">P61+1</f>
        <v>2014</v>
      </c>
      <c r="R61" s="3">
        <f t="shared" si="43"/>
        <v>2015</v>
      </c>
      <c r="S61" s="3">
        <f t="shared" si="43"/>
        <v>2016</v>
      </c>
      <c r="T61" s="3">
        <f t="shared" si="43"/>
        <v>2017</v>
      </c>
      <c r="U61" s="3">
        <f t="shared" si="43"/>
        <v>2018</v>
      </c>
      <c r="V61" s="3">
        <f t="shared" si="43"/>
        <v>2019</v>
      </c>
      <c r="W61" s="3">
        <f t="shared" si="43"/>
        <v>2020</v>
      </c>
      <c r="X61" s="3">
        <f t="shared" si="43"/>
        <v>2021</v>
      </c>
      <c r="Y61" s="3">
        <f t="shared" si="43"/>
        <v>2022</v>
      </c>
      <c r="Z61" s="3">
        <f t="shared" si="43"/>
        <v>2023</v>
      </c>
      <c r="AA61" s="3">
        <f t="shared" si="43"/>
        <v>2024</v>
      </c>
      <c r="AB61" s="3">
        <f t="shared" si="43"/>
        <v>2025</v>
      </c>
      <c r="AC61" s="3"/>
      <c r="AD61" s="3"/>
    </row>
    <row r="62" spans="2:34" x14ac:dyDescent="0.2">
      <c r="B62" t="s">
        <v>0</v>
      </c>
      <c r="C62" s="4">
        <v>10497</v>
      </c>
      <c r="D62" s="4">
        <v>11202</v>
      </c>
      <c r="E62" s="4">
        <v>10672</v>
      </c>
      <c r="F62" s="4">
        <v>10968</v>
      </c>
      <c r="G62" s="4">
        <v>14524</v>
      </c>
      <c r="H62" s="4">
        <v>13174</v>
      </c>
      <c r="I62" s="4">
        <v>14530</v>
      </c>
      <c r="J62" s="4">
        <v>16351</v>
      </c>
      <c r="K62" s="4">
        <v>17528</v>
      </c>
      <c r="L62" s="4">
        <v>18033</v>
      </c>
      <c r="M62" s="4">
        <v>13901</v>
      </c>
      <c r="N62" s="4">
        <v>8935</v>
      </c>
      <c r="O62" s="4">
        <v>11422</v>
      </c>
      <c r="P62" s="4">
        <v>13198</v>
      </c>
      <c r="Q62" s="4">
        <v>12704</v>
      </c>
      <c r="R62" s="4">
        <v>12492</v>
      </c>
      <c r="S62" s="4">
        <v>13836</v>
      </c>
      <c r="T62" s="4">
        <v>14460</v>
      </c>
      <c r="U62" s="4">
        <v>15295</v>
      </c>
      <c r="V62" s="4">
        <v>15430</v>
      </c>
      <c r="W62" s="4">
        <v>18143</v>
      </c>
      <c r="X62" s="4">
        <v>19375</v>
      </c>
      <c r="Y62" s="4">
        <v>17251</v>
      </c>
      <c r="Z62" s="4">
        <v>18842</v>
      </c>
      <c r="AA62" s="4">
        <v>21147</v>
      </c>
      <c r="AB62" s="4">
        <v>21487</v>
      </c>
      <c r="AC62" s="4"/>
    </row>
    <row r="63" spans="2:34" x14ac:dyDescent="0.2">
      <c r="B63" t="s">
        <v>1</v>
      </c>
      <c r="C63" s="4">
        <v>720</v>
      </c>
      <c r="D63" s="4">
        <v>841</v>
      </c>
      <c r="E63" s="4">
        <v>1420</v>
      </c>
      <c r="F63" s="4">
        <v>1659</v>
      </c>
      <c r="G63" s="4">
        <v>1678</v>
      </c>
      <c r="H63" s="4">
        <v>1934</v>
      </c>
      <c r="I63" s="4">
        <v>2114</v>
      </c>
      <c r="J63" s="4">
        <v>2312</v>
      </c>
      <c r="K63" s="4">
        <v>2543</v>
      </c>
      <c r="L63" s="4">
        <v>2608</v>
      </c>
      <c r="M63" s="4">
        <v>2061</v>
      </c>
      <c r="N63" s="4">
        <v>1327</v>
      </c>
      <c r="O63" s="4">
        <v>1661</v>
      </c>
      <c r="P63" s="4">
        <v>2099</v>
      </c>
      <c r="Q63" s="4">
        <v>2072</v>
      </c>
      <c r="R63" s="4">
        <v>1964</v>
      </c>
      <c r="S63" s="4">
        <v>2180</v>
      </c>
      <c r="T63" s="4">
        <v>2233</v>
      </c>
      <c r="U63" s="4">
        <v>2391</v>
      </c>
      <c r="V63" s="4">
        <v>2436</v>
      </c>
      <c r="W63" s="4">
        <v>2980</v>
      </c>
      <c r="X63" s="4">
        <v>3029</v>
      </c>
      <c r="Y63" s="4">
        <v>2758</v>
      </c>
      <c r="Z63" s="4">
        <v>2983</v>
      </c>
      <c r="AA63" s="4">
        <v>3487</v>
      </c>
      <c r="AB63" s="4">
        <v>3470</v>
      </c>
      <c r="AC63" s="4"/>
    </row>
    <row r="64" spans="2:34" x14ac:dyDescent="0.2">
      <c r="B64" t="s">
        <v>2</v>
      </c>
      <c r="C64" s="4">
        <v>578</v>
      </c>
      <c r="D64" s="4">
        <v>1003</v>
      </c>
      <c r="E64" s="4">
        <v>1482</v>
      </c>
      <c r="F64" s="4">
        <v>1745</v>
      </c>
      <c r="G64" s="4">
        <v>1887</v>
      </c>
      <c r="H64" s="4">
        <v>2128</v>
      </c>
      <c r="I64" s="4">
        <v>2262</v>
      </c>
      <c r="J64" s="4">
        <v>2470</v>
      </c>
      <c r="K64" s="4">
        <v>2538</v>
      </c>
      <c r="L64" s="4">
        <v>2629</v>
      </c>
      <c r="M64" s="4">
        <v>2002</v>
      </c>
      <c r="N64" s="4">
        <v>1216</v>
      </c>
      <c r="O64" s="4">
        <v>1600</v>
      </c>
      <c r="P64" s="4">
        <v>1889</v>
      </c>
      <c r="Q64" s="4">
        <v>1846</v>
      </c>
      <c r="R64" s="4">
        <v>1882</v>
      </c>
      <c r="S64" s="4">
        <v>1993</v>
      </c>
      <c r="T64" s="4">
        <v>2031</v>
      </c>
      <c r="U64" s="4">
        <v>2119</v>
      </c>
      <c r="V64" s="4">
        <v>2163</v>
      </c>
      <c r="W64" s="4">
        <v>2583</v>
      </c>
      <c r="X64" s="4">
        <v>2676</v>
      </c>
      <c r="Y64" s="4">
        <v>2492</v>
      </c>
      <c r="Z64" s="4">
        <v>2784</v>
      </c>
      <c r="AA64" s="4">
        <v>3045</v>
      </c>
      <c r="AB64" s="4">
        <v>3051</v>
      </c>
      <c r="AC64" s="4"/>
    </row>
    <row r="65" spans="2:29" x14ac:dyDescent="0.2">
      <c r="B65" t="s">
        <v>3</v>
      </c>
      <c r="C65" s="4">
        <v>302</v>
      </c>
      <c r="D65" s="4">
        <v>321</v>
      </c>
      <c r="E65" s="4">
        <v>455</v>
      </c>
      <c r="F65" s="4">
        <v>845</v>
      </c>
      <c r="G65" s="4">
        <v>746</v>
      </c>
      <c r="H65" s="4">
        <v>862</v>
      </c>
      <c r="I65" s="4">
        <v>1022</v>
      </c>
      <c r="J65" s="4">
        <v>1038</v>
      </c>
      <c r="K65" s="4">
        <v>973</v>
      </c>
      <c r="L65" s="4">
        <v>1331</v>
      </c>
      <c r="M65" s="4">
        <v>1013</v>
      </c>
      <c r="N65" s="4">
        <v>624</v>
      </c>
      <c r="O65" s="4">
        <v>861</v>
      </c>
      <c r="P65" s="4">
        <v>1229</v>
      </c>
      <c r="Q65" s="4">
        <v>989</v>
      </c>
      <c r="R65" s="4">
        <v>977</v>
      </c>
      <c r="S65" s="4">
        <v>1029</v>
      </c>
      <c r="T65" s="4">
        <v>1059</v>
      </c>
      <c r="U65" s="4">
        <v>1031</v>
      </c>
      <c r="V65" s="4">
        <v>1027</v>
      </c>
      <c r="W65" s="4">
        <v>1418</v>
      </c>
      <c r="X65" s="4">
        <v>2314</v>
      </c>
      <c r="Y65" s="4">
        <v>1467</v>
      </c>
      <c r="Z65" s="4">
        <v>1850</v>
      </c>
      <c r="AA65" s="4">
        <v>1734</v>
      </c>
      <c r="AB65" s="4">
        <v>1502</v>
      </c>
      <c r="AC65" s="4"/>
    </row>
    <row r="66" spans="2:29" x14ac:dyDescent="0.2">
      <c r="B66" t="s">
        <v>4</v>
      </c>
      <c r="C66" s="4">
        <v>1549</v>
      </c>
      <c r="D66" s="4">
        <v>1785</v>
      </c>
      <c r="E66" s="4">
        <v>1610</v>
      </c>
      <c r="F66" s="4">
        <v>1776</v>
      </c>
      <c r="G66" s="4">
        <v>1741</v>
      </c>
      <c r="H66" s="4">
        <v>2126</v>
      </c>
      <c r="I66" s="4">
        <v>2140</v>
      </c>
      <c r="J66" s="4">
        <v>2277</v>
      </c>
      <c r="K66" s="4">
        <v>2660</v>
      </c>
      <c r="L66" s="4">
        <v>3418</v>
      </c>
      <c r="M66" s="4">
        <v>2288</v>
      </c>
      <c r="N66" s="4">
        <v>1365</v>
      </c>
      <c r="O66" s="4">
        <v>1487</v>
      </c>
      <c r="P66" s="4">
        <v>1872</v>
      </c>
      <c r="Q66" s="4">
        <v>1839</v>
      </c>
      <c r="R66" s="4">
        <v>1678</v>
      </c>
      <c r="S66" s="4">
        <v>1613</v>
      </c>
      <c r="T66" s="4">
        <v>2188</v>
      </c>
      <c r="U66" s="4">
        <v>2693</v>
      </c>
      <c r="V66" s="4">
        <v>2425</v>
      </c>
      <c r="W66" s="4">
        <v>3382</v>
      </c>
      <c r="X66" s="4">
        <v>4934</v>
      </c>
      <c r="Y66" s="4">
        <v>2857</v>
      </c>
      <c r="Z66" s="4">
        <v>3364</v>
      </c>
      <c r="AA66" s="4">
        <v>3674</v>
      </c>
      <c r="AB66" s="4">
        <v>3669</v>
      </c>
      <c r="AC66" s="4"/>
    </row>
    <row r="67" spans="2:29" x14ac:dyDescent="0.2">
      <c r="B67" t="s">
        <v>5</v>
      </c>
      <c r="C67" s="4">
        <v>451</v>
      </c>
      <c r="D67" s="4">
        <v>498</v>
      </c>
      <c r="E67" s="4">
        <v>746</v>
      </c>
      <c r="F67" s="4">
        <v>971</v>
      </c>
      <c r="G67" s="4">
        <v>1045</v>
      </c>
      <c r="H67" s="4">
        <v>1183</v>
      </c>
      <c r="I67" s="4">
        <v>1173</v>
      </c>
      <c r="J67" s="4">
        <v>1308</v>
      </c>
      <c r="K67" s="4">
        <v>1468</v>
      </c>
      <c r="L67" s="4">
        <v>1425</v>
      </c>
      <c r="M67" s="4">
        <v>1076</v>
      </c>
      <c r="N67" s="4">
        <v>774</v>
      </c>
      <c r="O67" s="4">
        <v>991</v>
      </c>
      <c r="P67" s="4">
        <v>1213</v>
      </c>
      <c r="Q67" s="4">
        <v>1232</v>
      </c>
      <c r="R67" s="4">
        <v>1254</v>
      </c>
      <c r="S67" s="4">
        <v>1213</v>
      </c>
      <c r="T67" s="4">
        <v>1305</v>
      </c>
      <c r="U67" s="4">
        <v>1371</v>
      </c>
      <c r="V67" s="4">
        <v>1373</v>
      </c>
      <c r="W67" s="4">
        <v>1620</v>
      </c>
      <c r="X67" s="4">
        <v>1756</v>
      </c>
      <c r="Y67" s="4">
        <v>1664</v>
      </c>
      <c r="Z67" s="4">
        <v>1775</v>
      </c>
      <c r="AA67" s="4">
        <v>1893</v>
      </c>
      <c r="AB67" s="4">
        <v>2087</v>
      </c>
      <c r="AC67" s="4"/>
    </row>
    <row r="68" spans="2:29" x14ac:dyDescent="0.2">
      <c r="B68" t="s">
        <v>6</v>
      </c>
      <c r="C68" s="4">
        <v>1512</v>
      </c>
      <c r="D68" s="4">
        <v>1636</v>
      </c>
      <c r="E68" s="4">
        <v>2231</v>
      </c>
      <c r="F68" s="4">
        <v>2975</v>
      </c>
      <c r="G68" s="4">
        <v>2907</v>
      </c>
      <c r="H68" s="4">
        <v>3341</v>
      </c>
      <c r="I68" s="4">
        <v>3673</v>
      </c>
      <c r="J68" s="4">
        <v>4167</v>
      </c>
      <c r="K68" s="4">
        <v>4412</v>
      </c>
      <c r="L68" s="4">
        <v>4432</v>
      </c>
      <c r="M68" s="4">
        <v>3507</v>
      </c>
      <c r="N68" s="4">
        <v>2281</v>
      </c>
      <c r="O68" s="4">
        <v>3076</v>
      </c>
      <c r="P68" s="4">
        <v>3547</v>
      </c>
      <c r="Q68" s="4">
        <v>3490</v>
      </c>
      <c r="R68" s="4">
        <v>3656</v>
      </c>
      <c r="S68" s="4">
        <v>3875</v>
      </c>
      <c r="T68" s="4">
        <v>3992</v>
      </c>
      <c r="U68" s="4">
        <v>4103</v>
      </c>
      <c r="V68" s="4">
        <v>4182</v>
      </c>
      <c r="W68" s="4">
        <v>5119</v>
      </c>
      <c r="X68" s="4">
        <v>5204</v>
      </c>
      <c r="Y68" s="4">
        <v>4554</v>
      </c>
      <c r="Z68" s="4">
        <v>5177</v>
      </c>
      <c r="AA68" s="4">
        <v>5747</v>
      </c>
      <c r="AB68" s="4">
        <v>5916</v>
      </c>
      <c r="AC68" s="4"/>
    </row>
    <row r="69" spans="2:29" x14ac:dyDescent="0.2">
      <c r="B69" t="s">
        <v>7</v>
      </c>
      <c r="C69" s="4">
        <v>2193</v>
      </c>
      <c r="D69" s="4">
        <v>2438</v>
      </c>
      <c r="E69" s="4">
        <v>3287</v>
      </c>
      <c r="F69" s="4">
        <v>4002</v>
      </c>
      <c r="G69" s="4">
        <v>4233</v>
      </c>
      <c r="H69" s="4">
        <v>4724</v>
      </c>
      <c r="I69" s="4">
        <v>5116</v>
      </c>
      <c r="J69" s="4">
        <v>5588</v>
      </c>
      <c r="K69" s="4">
        <v>5957</v>
      </c>
      <c r="L69" s="4">
        <v>5871</v>
      </c>
      <c r="M69" s="4">
        <v>4636</v>
      </c>
      <c r="N69" s="4">
        <v>3002</v>
      </c>
      <c r="O69" s="4">
        <v>3850</v>
      </c>
      <c r="P69" s="4">
        <v>4382</v>
      </c>
      <c r="Q69" s="4">
        <v>4290</v>
      </c>
      <c r="R69" s="4">
        <v>4408</v>
      </c>
      <c r="S69" s="4">
        <v>4621</v>
      </c>
      <c r="T69" s="4">
        <v>4843</v>
      </c>
      <c r="U69" s="4">
        <v>5144</v>
      </c>
      <c r="V69" s="4">
        <v>5120</v>
      </c>
      <c r="W69" s="4">
        <v>6122</v>
      </c>
      <c r="X69" s="4">
        <v>6253</v>
      </c>
      <c r="Y69" s="4">
        <v>5757</v>
      </c>
      <c r="Z69" s="4">
        <v>6419</v>
      </c>
      <c r="AA69" s="4">
        <v>7213</v>
      </c>
      <c r="AB69" s="4">
        <v>7420</v>
      </c>
      <c r="AC69" s="4"/>
    </row>
    <row r="70" spans="2:29" x14ac:dyDescent="0.2">
      <c r="B70" t="s">
        <v>8</v>
      </c>
      <c r="C70" s="4">
        <v>7546</v>
      </c>
      <c r="D70" s="4">
        <v>7952</v>
      </c>
      <c r="E70" s="4">
        <v>6817</v>
      </c>
      <c r="F70" s="4">
        <v>7039</v>
      </c>
      <c r="G70" s="4">
        <v>7650</v>
      </c>
      <c r="H70" s="4">
        <v>8467</v>
      </c>
      <c r="I70" s="4">
        <v>9317</v>
      </c>
      <c r="J70" s="4">
        <v>10411</v>
      </c>
      <c r="K70" s="4">
        <v>10725</v>
      </c>
      <c r="L70" s="4">
        <v>12863</v>
      </c>
      <c r="M70" s="4">
        <v>10709</v>
      </c>
      <c r="N70" s="4">
        <v>6876</v>
      </c>
      <c r="O70" s="4">
        <v>6886</v>
      </c>
      <c r="P70" s="4">
        <v>9430</v>
      </c>
      <c r="Q70" s="4">
        <v>8752</v>
      </c>
      <c r="R70" s="4">
        <v>8581</v>
      </c>
      <c r="S70" s="4">
        <v>9886</v>
      </c>
      <c r="T70" s="4">
        <v>10308</v>
      </c>
      <c r="U70" s="4">
        <v>10344</v>
      </c>
      <c r="V70" s="4">
        <v>10528</v>
      </c>
      <c r="W70" s="4">
        <v>13758</v>
      </c>
      <c r="X70" s="4">
        <v>15095</v>
      </c>
      <c r="Y70" s="4">
        <v>11693</v>
      </c>
      <c r="Z70" s="4">
        <v>13554</v>
      </c>
      <c r="AA70" s="4">
        <v>15140</v>
      </c>
      <c r="AB70" s="4">
        <v>15393</v>
      </c>
      <c r="AC70" s="4"/>
    </row>
    <row r="71" spans="2:29" x14ac:dyDescent="0.2">
      <c r="B71" t="s">
        <v>9</v>
      </c>
      <c r="C71" s="4">
        <v>958</v>
      </c>
      <c r="D71" s="4">
        <v>1104</v>
      </c>
      <c r="E71" s="4">
        <v>2068</v>
      </c>
      <c r="F71" s="4">
        <v>2113</v>
      </c>
      <c r="G71" s="4">
        <v>2190</v>
      </c>
      <c r="H71" s="4">
        <v>2541</v>
      </c>
      <c r="I71" s="4">
        <v>2663</v>
      </c>
      <c r="J71" s="4">
        <v>2992</v>
      </c>
      <c r="K71" s="4">
        <v>3150</v>
      </c>
      <c r="L71" s="4">
        <v>3111</v>
      </c>
      <c r="M71" s="4">
        <v>2370</v>
      </c>
      <c r="N71" s="4">
        <v>1566</v>
      </c>
      <c r="O71" s="4">
        <v>2109</v>
      </c>
      <c r="P71" s="4">
        <v>2274</v>
      </c>
      <c r="Q71" s="4">
        <v>2363</v>
      </c>
      <c r="R71" s="4">
        <v>2479</v>
      </c>
      <c r="S71" s="4">
        <v>2566</v>
      </c>
      <c r="T71" s="4">
        <v>2601</v>
      </c>
      <c r="U71" s="4">
        <v>2702</v>
      </c>
      <c r="V71" s="4">
        <v>2753</v>
      </c>
      <c r="W71" s="4">
        <v>3153</v>
      </c>
      <c r="X71" s="4">
        <v>3286</v>
      </c>
      <c r="Y71" s="4">
        <v>3198</v>
      </c>
      <c r="Z71" s="4">
        <v>3475</v>
      </c>
      <c r="AA71" s="4">
        <v>3958</v>
      </c>
      <c r="AB71" s="4">
        <v>3953</v>
      </c>
      <c r="AC71" s="4"/>
    </row>
    <row r="72" spans="2:29" x14ac:dyDescent="0.2">
      <c r="B72" t="s">
        <v>10</v>
      </c>
      <c r="C72" s="4">
        <v>4464</v>
      </c>
      <c r="D72" s="4">
        <v>4800</v>
      </c>
      <c r="E72" s="4">
        <v>4657</v>
      </c>
      <c r="F72" s="4">
        <v>4734</v>
      </c>
      <c r="G72" s="4">
        <v>4924</v>
      </c>
      <c r="H72" s="4">
        <v>5491</v>
      </c>
      <c r="I72" s="4">
        <v>5837</v>
      </c>
      <c r="J72" s="4">
        <v>6427</v>
      </c>
      <c r="K72" s="4">
        <v>6921</v>
      </c>
      <c r="L72" s="4">
        <v>6960</v>
      </c>
      <c r="M72" s="4">
        <v>5261</v>
      </c>
      <c r="N72" s="4">
        <v>3534</v>
      </c>
      <c r="O72" s="4">
        <v>4385</v>
      </c>
      <c r="P72" s="4">
        <v>5127</v>
      </c>
      <c r="Q72" s="4">
        <v>4910</v>
      </c>
      <c r="R72" s="4">
        <v>5209</v>
      </c>
      <c r="S72" s="4">
        <v>5349</v>
      </c>
      <c r="T72" s="4">
        <v>5491</v>
      </c>
      <c r="U72" s="4">
        <v>5793</v>
      </c>
      <c r="V72" s="4">
        <v>5836</v>
      </c>
      <c r="W72" s="4">
        <v>6694</v>
      </c>
      <c r="X72" s="4">
        <v>7172</v>
      </c>
      <c r="Y72" s="4">
        <v>6568</v>
      </c>
      <c r="Z72" s="4">
        <v>7477</v>
      </c>
      <c r="AA72" s="4">
        <v>8432</v>
      </c>
      <c r="AB72" s="4">
        <v>8440</v>
      </c>
      <c r="AC72" s="4"/>
    </row>
    <row r="73" spans="2:29" x14ac:dyDescent="0.2">
      <c r="B73" t="s">
        <v>21</v>
      </c>
      <c r="C73" s="4">
        <v>2371</v>
      </c>
      <c r="D73" s="4">
        <v>2438</v>
      </c>
      <c r="E73" s="4">
        <v>3292</v>
      </c>
      <c r="F73" s="4">
        <v>3942</v>
      </c>
      <c r="G73" s="4">
        <v>4489</v>
      </c>
      <c r="H73" s="4">
        <v>5066</v>
      </c>
      <c r="I73" s="4">
        <v>5553</v>
      </c>
      <c r="J73" s="4">
        <v>6134</v>
      </c>
      <c r="K73" s="4">
        <v>6452</v>
      </c>
      <c r="L73" s="4">
        <v>7510</v>
      </c>
      <c r="M73" s="4">
        <v>6582</v>
      </c>
      <c r="N73" s="4">
        <v>3989</v>
      </c>
      <c r="O73" s="4">
        <v>2785</v>
      </c>
      <c r="P73" s="4">
        <v>4567</v>
      </c>
      <c r="Q73" s="4">
        <v>4228</v>
      </c>
      <c r="R73" s="4">
        <v>4516</v>
      </c>
      <c r="S73" s="4">
        <v>4998</v>
      </c>
      <c r="T73" s="4">
        <v>4897</v>
      </c>
      <c r="U73" s="4">
        <v>4911</v>
      </c>
      <c r="V73" s="4">
        <v>4915</v>
      </c>
      <c r="W73" s="4">
        <v>8416</v>
      </c>
      <c r="X73" s="4">
        <v>7567</v>
      </c>
      <c r="Y73" s="4">
        <v>5605</v>
      </c>
      <c r="Z73" s="4">
        <v>6732</v>
      </c>
      <c r="AA73" s="4">
        <v>7426</v>
      </c>
      <c r="AB73" s="4">
        <v>7200</v>
      </c>
      <c r="AC73" s="4"/>
    </row>
    <row r="74" spans="2:29" x14ac:dyDescent="0.2">
      <c r="B74" t="s">
        <v>24</v>
      </c>
      <c r="C74" s="4">
        <v>856</v>
      </c>
      <c r="D74" s="4">
        <v>934</v>
      </c>
      <c r="E74" s="4">
        <v>1606</v>
      </c>
      <c r="F74" s="4">
        <v>1693</v>
      </c>
      <c r="G74" s="4">
        <v>1787</v>
      </c>
      <c r="H74" s="4">
        <v>2051</v>
      </c>
      <c r="I74" s="4">
        <v>2243</v>
      </c>
      <c r="J74" s="4">
        <v>2482</v>
      </c>
      <c r="K74" s="4">
        <v>2573</v>
      </c>
      <c r="L74" s="4">
        <v>2893</v>
      </c>
      <c r="M74" s="4">
        <v>2360</v>
      </c>
      <c r="N74" s="4">
        <v>1671</v>
      </c>
      <c r="O74" s="4">
        <v>2020</v>
      </c>
      <c r="P74" s="4">
        <v>2371</v>
      </c>
      <c r="Q74" s="4">
        <v>2316</v>
      </c>
      <c r="R74" s="4">
        <v>2312</v>
      </c>
      <c r="S74" s="4">
        <v>2508</v>
      </c>
      <c r="T74" s="4">
        <v>2639</v>
      </c>
      <c r="U74" s="4">
        <v>2790</v>
      </c>
      <c r="V74" s="4">
        <v>2845</v>
      </c>
      <c r="W74" s="4">
        <v>3387</v>
      </c>
      <c r="X74" s="4">
        <v>3515</v>
      </c>
      <c r="Y74" s="4">
        <v>2993</v>
      </c>
      <c r="Z74" s="4">
        <v>3501</v>
      </c>
      <c r="AA74" s="4">
        <v>4039</v>
      </c>
      <c r="AB74" s="4">
        <v>4191</v>
      </c>
      <c r="AC74" s="4"/>
    </row>
    <row r="75" spans="2:29" x14ac:dyDescent="0.2">
      <c r="B75" t="s">
        <v>20</v>
      </c>
      <c r="C75" s="4">
        <v>-467</v>
      </c>
      <c r="D75" s="4">
        <v>-534</v>
      </c>
      <c r="E75" s="4">
        <v>-589</v>
      </c>
      <c r="F75" s="4">
        <v>-631</v>
      </c>
      <c r="G75" s="4">
        <v>-643</v>
      </c>
      <c r="H75" s="4">
        <v>-649</v>
      </c>
      <c r="I75" s="4">
        <v>-664</v>
      </c>
      <c r="J75" s="4">
        <v>-903</v>
      </c>
      <c r="K75" s="4">
        <v>-1252</v>
      </c>
      <c r="L75" s="4">
        <v>-651</v>
      </c>
      <c r="M75" s="4">
        <v>-444</v>
      </c>
      <c r="N75" s="4">
        <v>-626</v>
      </c>
      <c r="O75" s="4">
        <v>-705</v>
      </c>
      <c r="P75" s="4">
        <v>-737</v>
      </c>
      <c r="Q75" s="4">
        <v>-711</v>
      </c>
      <c r="R75" s="4">
        <v>-834</v>
      </c>
      <c r="S75" s="4">
        <v>-809</v>
      </c>
      <c r="T75" s="4">
        <v>-497</v>
      </c>
      <c r="U75" s="4">
        <v>-728</v>
      </c>
      <c r="V75" s="4">
        <v>-802</v>
      </c>
      <c r="W75" s="4">
        <v>-628</v>
      </c>
      <c r="X75" s="4">
        <v>-471</v>
      </c>
      <c r="Y75" s="4">
        <v>-579</v>
      </c>
      <c r="Z75" s="4">
        <v>-840</v>
      </c>
      <c r="AA75" s="4">
        <v>-765</v>
      </c>
      <c r="AB75" s="4">
        <v>-790</v>
      </c>
      <c r="AC75" s="4"/>
    </row>
    <row r="76" spans="2:29" x14ac:dyDescent="0.2">
      <c r="B76" t="s">
        <v>11</v>
      </c>
      <c r="C76" s="4">
        <v>221</v>
      </c>
      <c r="D76" s="4">
        <v>241</v>
      </c>
      <c r="E76" s="4">
        <v>398</v>
      </c>
      <c r="F76" s="4">
        <v>471</v>
      </c>
      <c r="G76" s="4">
        <v>486</v>
      </c>
      <c r="H76" s="4">
        <v>540</v>
      </c>
      <c r="I76" s="4">
        <v>599</v>
      </c>
      <c r="J76" s="4">
        <v>648</v>
      </c>
      <c r="K76" s="4">
        <v>683</v>
      </c>
      <c r="L76" s="4">
        <v>730</v>
      </c>
      <c r="M76" s="4">
        <v>543</v>
      </c>
      <c r="N76" s="4">
        <v>418</v>
      </c>
      <c r="O76" s="4">
        <v>546</v>
      </c>
      <c r="P76" s="4">
        <v>649</v>
      </c>
      <c r="Q76" s="4">
        <v>611</v>
      </c>
      <c r="R76" s="4">
        <v>628</v>
      </c>
      <c r="S76" s="4">
        <v>659</v>
      </c>
      <c r="T76" s="4">
        <v>657</v>
      </c>
      <c r="U76" s="4">
        <v>684</v>
      </c>
      <c r="V76" s="4">
        <v>693</v>
      </c>
      <c r="W76" s="4">
        <v>855</v>
      </c>
      <c r="X76" s="4">
        <v>826</v>
      </c>
      <c r="Y76" s="4">
        <v>841</v>
      </c>
      <c r="Z76" s="4">
        <v>910</v>
      </c>
      <c r="AA76" s="4">
        <v>1021</v>
      </c>
      <c r="AB76" s="4">
        <v>1064</v>
      </c>
      <c r="AC76" s="4"/>
    </row>
    <row r="77" spans="2:29" x14ac:dyDescent="0.2">
      <c r="B77" t="s">
        <v>22</v>
      </c>
      <c r="C77" s="4">
        <v>4684</v>
      </c>
      <c r="D77" s="4">
        <v>5134</v>
      </c>
      <c r="E77" s="4">
        <v>4722</v>
      </c>
      <c r="F77" s="4">
        <v>4868</v>
      </c>
      <c r="G77" s="4">
        <v>5329</v>
      </c>
      <c r="H77" s="4">
        <v>5952</v>
      </c>
      <c r="I77" s="4">
        <v>6520</v>
      </c>
      <c r="J77" s="4">
        <v>7201</v>
      </c>
      <c r="K77" s="4">
        <v>7633</v>
      </c>
      <c r="L77" s="4">
        <v>8139</v>
      </c>
      <c r="M77" s="4">
        <v>6669</v>
      </c>
      <c r="N77" s="4">
        <v>4576</v>
      </c>
      <c r="O77" s="4">
        <v>5554</v>
      </c>
      <c r="P77" s="4">
        <v>6624</v>
      </c>
      <c r="Q77" s="4">
        <v>6344</v>
      </c>
      <c r="R77" s="4">
        <v>6200</v>
      </c>
      <c r="S77" s="4">
        <v>6781</v>
      </c>
      <c r="T77" s="4">
        <v>7059</v>
      </c>
      <c r="U77" s="4">
        <v>7019</v>
      </c>
      <c r="V77" s="4">
        <v>7409</v>
      </c>
      <c r="W77" s="4">
        <v>9221</v>
      </c>
      <c r="X77" s="4">
        <v>9603</v>
      </c>
      <c r="Y77" s="4">
        <v>7489</v>
      </c>
      <c r="Z77" s="4">
        <v>9202</v>
      </c>
      <c r="AA77" s="4">
        <v>10120</v>
      </c>
      <c r="AB77" s="4">
        <v>10508</v>
      </c>
      <c r="AC77" s="4"/>
    </row>
    <row r="78" spans="2:29" x14ac:dyDescent="0.2">
      <c r="B78" t="s">
        <v>12</v>
      </c>
      <c r="C78" s="4">
        <v>4918</v>
      </c>
      <c r="D78" s="4">
        <v>5037</v>
      </c>
      <c r="E78" s="4">
        <v>5350</v>
      </c>
      <c r="F78" s="4">
        <v>5565</v>
      </c>
      <c r="G78" s="4">
        <v>5973</v>
      </c>
      <c r="H78" s="4">
        <v>6838</v>
      </c>
      <c r="I78" s="4">
        <v>7501</v>
      </c>
      <c r="J78" s="4">
        <v>8358</v>
      </c>
      <c r="K78" s="4">
        <v>7610</v>
      </c>
      <c r="L78" s="4">
        <v>6699</v>
      </c>
      <c r="M78" s="4">
        <v>7542</v>
      </c>
      <c r="N78" s="4">
        <v>7408</v>
      </c>
      <c r="O78" s="4">
        <v>8124</v>
      </c>
      <c r="P78" s="4">
        <v>7843</v>
      </c>
      <c r="Q78" s="4">
        <v>8160</v>
      </c>
      <c r="R78" s="4">
        <v>8385</v>
      </c>
      <c r="S78" s="4">
        <v>8712</v>
      </c>
      <c r="T78" s="4">
        <v>10434</v>
      </c>
      <c r="U78" s="4">
        <v>9930</v>
      </c>
      <c r="V78" s="4">
        <v>10260</v>
      </c>
      <c r="W78" s="4">
        <v>9728</v>
      </c>
      <c r="X78" s="4">
        <v>11567</v>
      </c>
      <c r="Y78" s="4">
        <v>11897</v>
      </c>
      <c r="Z78" s="4">
        <v>12495</v>
      </c>
      <c r="AA78" s="4">
        <v>12837</v>
      </c>
      <c r="AB78" s="4">
        <v>14237</v>
      </c>
      <c r="AC78" s="4"/>
    </row>
    <row r="79" spans="2:29" x14ac:dyDescent="0.2">
      <c r="B79" t="s">
        <v>23</v>
      </c>
      <c r="C79" s="4">
        <v>43353</v>
      </c>
      <c r="D79" s="4">
        <v>46830</v>
      </c>
      <c r="E79" s="4">
        <v>50224</v>
      </c>
      <c r="F79" s="4">
        <v>54735</v>
      </c>
      <c r="G79" s="4">
        <v>60946</v>
      </c>
      <c r="H79" s="4">
        <v>65769</v>
      </c>
      <c r="I79" s="4">
        <v>71599</v>
      </c>
      <c r="J79" s="4">
        <v>79261</v>
      </c>
      <c r="K79" s="4">
        <v>82574</v>
      </c>
      <c r="L79" s="4">
        <v>88001</v>
      </c>
      <c r="M79" s="4">
        <v>72076</v>
      </c>
      <c r="N79" s="4">
        <v>48936</v>
      </c>
      <c r="O79" s="4">
        <v>56652</v>
      </c>
      <c r="P79" s="4">
        <v>67577</v>
      </c>
      <c r="Q79" s="4">
        <v>65435</v>
      </c>
      <c r="R79" s="4">
        <v>65787</v>
      </c>
      <c r="S79" s="4">
        <v>71010</v>
      </c>
      <c r="T79" s="4">
        <v>75700</v>
      </c>
      <c r="U79" s="4">
        <v>77592</v>
      </c>
      <c r="V79" s="4">
        <v>78593</v>
      </c>
      <c r="W79" s="4">
        <v>95951</v>
      </c>
      <c r="X79" s="4">
        <v>103701</v>
      </c>
      <c r="Y79" s="4">
        <v>88505</v>
      </c>
      <c r="Z79" s="4">
        <v>99700</v>
      </c>
      <c r="AA79" s="4">
        <v>110148</v>
      </c>
      <c r="AB79" s="4">
        <v>112798</v>
      </c>
      <c r="AC79" s="4"/>
    </row>
    <row r="80" spans="2:29" x14ac:dyDescent="0.2">
      <c r="B80" t="s">
        <v>28</v>
      </c>
      <c r="C80" s="4">
        <f>SUM(C62:C78)-C79</f>
        <v>0</v>
      </c>
      <c r="D80" s="4">
        <f t="shared" ref="D80" si="44">SUM(D62:D78)-D79</f>
        <v>0</v>
      </c>
      <c r="E80" s="4">
        <f t="shared" ref="E80" si="45">SUM(E62:E78)-E79</f>
        <v>0</v>
      </c>
      <c r="F80" s="4">
        <f t="shared" ref="F80" si="46">SUM(F62:F78)-F79</f>
        <v>0</v>
      </c>
      <c r="G80" s="4">
        <f t="shared" ref="G80" si="47">SUM(G62:G78)-G79</f>
        <v>0</v>
      </c>
      <c r="H80" s="4">
        <f t="shared" ref="H80" si="48">SUM(H62:H78)-H79</f>
        <v>0</v>
      </c>
      <c r="I80" s="4">
        <f t="shared" ref="I80" si="49">SUM(I62:I78)-I79</f>
        <v>0</v>
      </c>
      <c r="J80" s="4">
        <f t="shared" ref="J80" si="50">SUM(J62:J78)-J79</f>
        <v>0</v>
      </c>
      <c r="K80" s="4">
        <f t="shared" ref="K80" si="51">SUM(K62:K78)-K79</f>
        <v>0</v>
      </c>
      <c r="L80" s="4">
        <f t="shared" ref="L80" si="52">SUM(L62:L78)-L79</f>
        <v>0</v>
      </c>
      <c r="M80" s="4">
        <f t="shared" ref="M80" si="53">SUM(M62:M78)-M79</f>
        <v>0</v>
      </c>
      <c r="N80" s="4">
        <f t="shared" ref="N80" si="54">SUM(N62:N78)-N79</f>
        <v>0</v>
      </c>
      <c r="O80" s="4">
        <f t="shared" ref="O80" si="55">SUM(O62:O78)-O79</f>
        <v>0</v>
      </c>
      <c r="P80" s="4">
        <f t="shared" ref="P80" si="56">SUM(P62:P78)-P79</f>
        <v>0</v>
      </c>
      <c r="Q80" s="4">
        <f t="shared" ref="Q80:AB80" si="57">SUM(Q62:Q78)-Q79</f>
        <v>0</v>
      </c>
      <c r="R80" s="4">
        <f t="shared" si="57"/>
        <v>0</v>
      </c>
      <c r="S80" s="4">
        <f t="shared" si="57"/>
        <v>0</v>
      </c>
      <c r="T80" s="4">
        <f t="shared" si="57"/>
        <v>0</v>
      </c>
      <c r="U80" s="4">
        <f t="shared" si="57"/>
        <v>0</v>
      </c>
      <c r="V80" s="4">
        <f t="shared" si="57"/>
        <v>0</v>
      </c>
      <c r="W80" s="4">
        <f t="shared" si="57"/>
        <v>0</v>
      </c>
      <c r="X80" s="4">
        <f t="shared" si="57"/>
        <v>0</v>
      </c>
      <c r="Y80" s="4">
        <f t="shared" si="57"/>
        <v>0</v>
      </c>
      <c r="Z80" s="4">
        <f t="shared" si="57"/>
        <v>0</v>
      </c>
      <c r="AA80" s="4">
        <f t="shared" si="57"/>
        <v>0</v>
      </c>
      <c r="AB80" s="4">
        <f t="shared" si="57"/>
        <v>0</v>
      </c>
    </row>
    <row r="83" spans="2:30" x14ac:dyDescent="0.2">
      <c r="B83" s="2" t="s">
        <v>49</v>
      </c>
    </row>
    <row r="84" spans="2:30" s="15" customFormat="1" x14ac:dyDescent="0.2">
      <c r="C84" s="15" t="s">
        <v>58</v>
      </c>
      <c r="D84" s="15" t="s">
        <v>58</v>
      </c>
      <c r="E84" s="15" t="s">
        <v>58</v>
      </c>
      <c r="F84" s="15" t="s">
        <v>58</v>
      </c>
      <c r="G84" s="15" t="s">
        <v>58</v>
      </c>
      <c r="H84" s="15" t="s">
        <v>58</v>
      </c>
      <c r="I84" s="15" t="s">
        <v>58</v>
      </c>
      <c r="J84" s="15" t="s">
        <v>58</v>
      </c>
      <c r="K84" s="15" t="s">
        <v>58</v>
      </c>
      <c r="L84" s="15" t="s">
        <v>58</v>
      </c>
      <c r="M84" s="15" t="s">
        <v>58</v>
      </c>
      <c r="N84" s="15" t="s">
        <v>58</v>
      </c>
      <c r="O84" s="15" t="s">
        <v>58</v>
      </c>
      <c r="P84" s="15" t="s">
        <v>58</v>
      </c>
      <c r="Q84" s="15" t="s">
        <v>58</v>
      </c>
      <c r="R84" s="15" t="s">
        <v>58</v>
      </c>
      <c r="S84" s="15" t="s">
        <v>58</v>
      </c>
      <c r="T84" s="15" t="s">
        <v>58</v>
      </c>
      <c r="U84" s="15" t="s">
        <v>58</v>
      </c>
      <c r="V84" s="15" t="s">
        <v>58</v>
      </c>
      <c r="W84" s="15" t="s">
        <v>58</v>
      </c>
      <c r="X84" s="15" t="s">
        <v>58</v>
      </c>
      <c r="Y84" s="15" t="s">
        <v>58</v>
      </c>
      <c r="Z84" s="15" t="s">
        <v>58</v>
      </c>
      <c r="AA84" s="15" t="s">
        <v>58</v>
      </c>
      <c r="AB84" s="15" t="s">
        <v>58</v>
      </c>
    </row>
    <row r="85" spans="2:30" x14ac:dyDescent="0.2">
      <c r="B85" s="3"/>
      <c r="C85" s="3">
        <v>2000</v>
      </c>
      <c r="D85" s="3">
        <f>C85+1</f>
        <v>2001</v>
      </c>
      <c r="E85" s="3">
        <f t="shared" ref="E85" si="58">D85+1</f>
        <v>2002</v>
      </c>
      <c r="F85" s="3">
        <f t="shared" ref="F85" si="59">E85+1</f>
        <v>2003</v>
      </c>
      <c r="G85" s="3">
        <f t="shared" ref="G85" si="60">F85+1</f>
        <v>2004</v>
      </c>
      <c r="H85" s="3">
        <f t="shared" ref="H85" si="61">G85+1</f>
        <v>2005</v>
      </c>
      <c r="I85" s="3">
        <f t="shared" ref="I85" si="62">H85+1</f>
        <v>2006</v>
      </c>
      <c r="J85" s="3">
        <f t="shared" ref="J85" si="63">I85+1</f>
        <v>2007</v>
      </c>
      <c r="K85" s="3">
        <f t="shared" ref="K85" si="64">J85+1</f>
        <v>2008</v>
      </c>
      <c r="L85" s="3">
        <f t="shared" ref="L85" si="65">K85+1</f>
        <v>2009</v>
      </c>
      <c r="M85" s="3">
        <f t="shared" ref="M85" si="66">L85+1</f>
        <v>2010</v>
      </c>
      <c r="N85" s="3">
        <f t="shared" ref="N85" si="67">M85+1</f>
        <v>2011</v>
      </c>
      <c r="O85" s="3">
        <f t="shared" ref="O85" si="68">N85+1</f>
        <v>2012</v>
      </c>
      <c r="P85" s="3">
        <f t="shared" ref="P85" si="69">O85+1</f>
        <v>2013</v>
      </c>
      <c r="Q85" s="3">
        <f t="shared" ref="Q85" si="70">P85+1</f>
        <v>2014</v>
      </c>
      <c r="R85" s="3">
        <v>2015</v>
      </c>
      <c r="S85" s="3">
        <v>2016</v>
      </c>
      <c r="T85" s="3">
        <v>2017</v>
      </c>
      <c r="U85" s="3">
        <f t="shared" ref="U85:AB85" si="71">T85+1</f>
        <v>2018</v>
      </c>
      <c r="V85" s="3">
        <f t="shared" si="71"/>
        <v>2019</v>
      </c>
      <c r="W85" s="3">
        <f t="shared" si="71"/>
        <v>2020</v>
      </c>
      <c r="X85" s="3">
        <f t="shared" si="71"/>
        <v>2021</v>
      </c>
      <c r="Y85" s="3">
        <f t="shared" si="71"/>
        <v>2022</v>
      </c>
      <c r="Z85" s="3">
        <f t="shared" si="71"/>
        <v>2023</v>
      </c>
      <c r="AA85" s="3">
        <f t="shared" si="71"/>
        <v>2024</v>
      </c>
      <c r="AB85" s="3">
        <f t="shared" si="71"/>
        <v>2025</v>
      </c>
      <c r="AC85" s="3"/>
      <c r="AD85" s="3"/>
    </row>
    <row r="86" spans="2:30" x14ac:dyDescent="0.2">
      <c r="B86" t="s">
        <v>0</v>
      </c>
      <c r="C86" s="4">
        <v>1519</v>
      </c>
      <c r="D86" s="4">
        <v>1567</v>
      </c>
      <c r="E86" s="4">
        <v>1562</v>
      </c>
      <c r="F86" s="4">
        <v>2264</v>
      </c>
      <c r="G86" s="4">
        <v>2209</v>
      </c>
      <c r="H86" s="4">
        <v>2189</v>
      </c>
      <c r="I86" s="4">
        <v>2494</v>
      </c>
      <c r="J86" s="4">
        <v>2633</v>
      </c>
      <c r="K86" s="4">
        <v>3214</v>
      </c>
      <c r="L86" s="4">
        <v>3118</v>
      </c>
      <c r="M86" s="4">
        <v>2831</v>
      </c>
      <c r="N86" s="4">
        <v>2874</v>
      </c>
      <c r="O86" s="4">
        <v>3409</v>
      </c>
      <c r="P86" s="4">
        <v>2819</v>
      </c>
      <c r="Q86" s="4">
        <v>2993</v>
      </c>
      <c r="R86" s="4">
        <v>3418</v>
      </c>
      <c r="S86" s="4">
        <v>2560</v>
      </c>
      <c r="T86" s="4">
        <v>2507</v>
      </c>
      <c r="U86" s="4">
        <v>2675</v>
      </c>
      <c r="V86" s="4">
        <v>2995</v>
      </c>
      <c r="W86" s="4">
        <v>2769</v>
      </c>
      <c r="X86" s="4">
        <v>3857</v>
      </c>
      <c r="Y86" s="4">
        <v>4857</v>
      </c>
      <c r="Z86" s="4">
        <v>4247</v>
      </c>
      <c r="AA86" s="4">
        <v>4552</v>
      </c>
      <c r="AB86" s="4">
        <v>4485</v>
      </c>
      <c r="AC86" s="4"/>
    </row>
    <row r="87" spans="2:30" x14ac:dyDescent="0.2">
      <c r="B87" t="s">
        <v>1</v>
      </c>
      <c r="C87" s="4">
        <v>224</v>
      </c>
      <c r="D87" s="4">
        <v>272</v>
      </c>
      <c r="E87" s="4">
        <v>309</v>
      </c>
      <c r="F87" s="4">
        <v>358</v>
      </c>
      <c r="G87" s="4">
        <v>411</v>
      </c>
      <c r="H87" s="4">
        <v>487</v>
      </c>
      <c r="I87" s="4">
        <v>467</v>
      </c>
      <c r="J87" s="4">
        <v>519</v>
      </c>
      <c r="K87" s="4">
        <v>510</v>
      </c>
      <c r="L87" s="4">
        <v>586</v>
      </c>
      <c r="M87" s="4">
        <v>602</v>
      </c>
      <c r="N87" s="4">
        <v>563</v>
      </c>
      <c r="O87" s="4">
        <v>514</v>
      </c>
      <c r="P87" s="4">
        <v>492</v>
      </c>
      <c r="Q87" s="4">
        <v>504</v>
      </c>
      <c r="R87" s="4">
        <v>492</v>
      </c>
      <c r="S87" s="4">
        <v>436</v>
      </c>
      <c r="T87" s="4">
        <v>460</v>
      </c>
      <c r="U87" s="4">
        <v>591</v>
      </c>
      <c r="V87" s="4">
        <v>505</v>
      </c>
      <c r="W87" s="4">
        <v>570</v>
      </c>
      <c r="X87" s="4">
        <v>605</v>
      </c>
      <c r="Y87" s="4">
        <v>652</v>
      </c>
      <c r="Z87" s="4">
        <v>614</v>
      </c>
      <c r="AA87" s="4">
        <v>629</v>
      </c>
      <c r="AB87" s="4">
        <v>662</v>
      </c>
      <c r="AC87" s="4"/>
    </row>
    <row r="88" spans="2:30" x14ac:dyDescent="0.2">
      <c r="B88" t="s">
        <v>2</v>
      </c>
      <c r="C88" s="4">
        <v>194</v>
      </c>
      <c r="D88" s="4">
        <v>288</v>
      </c>
      <c r="E88" s="4">
        <v>403</v>
      </c>
      <c r="F88" s="4">
        <v>362</v>
      </c>
      <c r="G88" s="4">
        <v>332</v>
      </c>
      <c r="H88" s="4">
        <v>355</v>
      </c>
      <c r="I88" s="4">
        <v>364</v>
      </c>
      <c r="J88" s="4">
        <v>377</v>
      </c>
      <c r="K88" s="4">
        <v>415</v>
      </c>
      <c r="L88" s="4">
        <v>469</v>
      </c>
      <c r="M88" s="4">
        <v>514</v>
      </c>
      <c r="N88" s="4">
        <v>447</v>
      </c>
      <c r="O88" s="4">
        <v>354</v>
      </c>
      <c r="P88" s="4">
        <v>364</v>
      </c>
      <c r="Q88" s="4">
        <v>389</v>
      </c>
      <c r="R88" s="4">
        <v>359</v>
      </c>
      <c r="S88" s="4">
        <v>316</v>
      </c>
      <c r="T88" s="4">
        <v>355</v>
      </c>
      <c r="U88" s="4">
        <v>492</v>
      </c>
      <c r="V88" s="4">
        <v>402</v>
      </c>
      <c r="W88" s="4">
        <v>480</v>
      </c>
      <c r="X88" s="4">
        <v>662</v>
      </c>
      <c r="Y88" s="4">
        <v>506</v>
      </c>
      <c r="Z88" s="4">
        <v>551</v>
      </c>
      <c r="AA88" s="4">
        <v>510</v>
      </c>
      <c r="AB88" s="4">
        <v>616</v>
      </c>
      <c r="AC88" s="4"/>
    </row>
    <row r="89" spans="2:30" x14ac:dyDescent="0.2">
      <c r="B89" t="s">
        <v>3</v>
      </c>
      <c r="C89" s="4">
        <v>135</v>
      </c>
      <c r="D89" s="4">
        <v>132</v>
      </c>
      <c r="E89" s="4">
        <v>153</v>
      </c>
      <c r="F89" s="4">
        <v>191</v>
      </c>
      <c r="G89" s="4">
        <v>196</v>
      </c>
      <c r="H89" s="4">
        <v>227</v>
      </c>
      <c r="I89" s="4">
        <v>286</v>
      </c>
      <c r="J89" s="4">
        <v>278</v>
      </c>
      <c r="K89" s="4">
        <v>318</v>
      </c>
      <c r="L89" s="4">
        <v>340</v>
      </c>
      <c r="M89" s="4">
        <v>311</v>
      </c>
      <c r="N89" s="4">
        <v>311</v>
      </c>
      <c r="O89" s="4">
        <v>350</v>
      </c>
      <c r="P89" s="4">
        <v>341</v>
      </c>
      <c r="Q89" s="4">
        <v>345</v>
      </c>
      <c r="R89" s="4">
        <v>333</v>
      </c>
      <c r="S89" s="4">
        <v>357</v>
      </c>
      <c r="T89" s="4">
        <v>380</v>
      </c>
      <c r="U89" s="4">
        <v>411</v>
      </c>
      <c r="V89" s="4">
        <v>427</v>
      </c>
      <c r="W89" s="4">
        <v>524</v>
      </c>
      <c r="X89" s="4">
        <v>545</v>
      </c>
      <c r="Y89" s="4">
        <v>547</v>
      </c>
      <c r="Z89" s="4">
        <v>728</v>
      </c>
      <c r="AA89" s="4">
        <v>613</v>
      </c>
      <c r="AB89" s="4">
        <v>574</v>
      </c>
      <c r="AC89" s="4"/>
    </row>
    <row r="90" spans="2:30" x14ac:dyDescent="0.2">
      <c r="B90" t="s">
        <v>4</v>
      </c>
      <c r="C90" s="4">
        <v>320</v>
      </c>
      <c r="D90" s="4">
        <v>366</v>
      </c>
      <c r="E90" s="4">
        <v>460</v>
      </c>
      <c r="F90" s="4">
        <v>414</v>
      </c>
      <c r="G90" s="4">
        <v>497</v>
      </c>
      <c r="H90" s="4">
        <v>455</v>
      </c>
      <c r="I90" s="4">
        <v>498</v>
      </c>
      <c r="J90" s="4">
        <v>592</v>
      </c>
      <c r="K90" s="4">
        <v>460</v>
      </c>
      <c r="L90" s="4">
        <v>605</v>
      </c>
      <c r="M90" s="4">
        <v>486</v>
      </c>
      <c r="N90" s="4">
        <v>518</v>
      </c>
      <c r="O90" s="4">
        <v>586</v>
      </c>
      <c r="P90" s="4">
        <v>437</v>
      </c>
      <c r="Q90" s="4">
        <v>422</v>
      </c>
      <c r="R90" s="4">
        <v>428</v>
      </c>
      <c r="S90" s="4">
        <v>510</v>
      </c>
      <c r="T90" s="4">
        <v>380</v>
      </c>
      <c r="U90" s="4">
        <v>641</v>
      </c>
      <c r="V90" s="4">
        <v>624</v>
      </c>
      <c r="W90" s="4">
        <v>571</v>
      </c>
      <c r="X90" s="4">
        <v>996</v>
      </c>
      <c r="Y90" s="4">
        <v>812</v>
      </c>
      <c r="Z90" s="4">
        <v>1172</v>
      </c>
      <c r="AA90" s="4">
        <v>765</v>
      </c>
      <c r="AB90" s="4">
        <v>931</v>
      </c>
      <c r="AC90" s="4"/>
    </row>
    <row r="91" spans="2:30" x14ac:dyDescent="0.2">
      <c r="B91" t="s">
        <v>5</v>
      </c>
      <c r="C91" s="4">
        <v>122</v>
      </c>
      <c r="D91" s="4">
        <v>156</v>
      </c>
      <c r="E91" s="4">
        <v>211</v>
      </c>
      <c r="F91" s="4">
        <v>254</v>
      </c>
      <c r="G91" s="4">
        <v>248</v>
      </c>
      <c r="H91" s="4">
        <v>201</v>
      </c>
      <c r="I91" s="4">
        <v>263</v>
      </c>
      <c r="J91" s="4">
        <v>313</v>
      </c>
      <c r="K91" s="4">
        <v>243</v>
      </c>
      <c r="L91" s="4">
        <v>274</v>
      </c>
      <c r="M91" s="4">
        <v>270</v>
      </c>
      <c r="N91" s="4">
        <v>265</v>
      </c>
      <c r="O91" s="4">
        <v>278</v>
      </c>
      <c r="P91" s="4">
        <v>271</v>
      </c>
      <c r="Q91" s="4">
        <v>258</v>
      </c>
      <c r="R91" s="4">
        <v>267</v>
      </c>
      <c r="S91" s="4">
        <v>252</v>
      </c>
      <c r="T91" s="4">
        <v>259</v>
      </c>
      <c r="U91" s="4">
        <v>272</v>
      </c>
      <c r="V91" s="4">
        <v>262</v>
      </c>
      <c r="W91" s="4">
        <v>237</v>
      </c>
      <c r="X91" s="4">
        <v>314</v>
      </c>
      <c r="Y91" s="4">
        <v>276</v>
      </c>
      <c r="Z91" s="4">
        <v>360</v>
      </c>
      <c r="AA91" s="4">
        <v>333</v>
      </c>
      <c r="AB91" s="4">
        <v>369</v>
      </c>
      <c r="AC91" s="4"/>
    </row>
    <row r="92" spans="2:30" x14ac:dyDescent="0.2">
      <c r="B92" t="s">
        <v>6</v>
      </c>
      <c r="C92" s="4">
        <v>270</v>
      </c>
      <c r="D92" s="4">
        <v>278</v>
      </c>
      <c r="E92" s="4">
        <v>567</v>
      </c>
      <c r="F92" s="4">
        <v>567</v>
      </c>
      <c r="G92" s="4">
        <v>518</v>
      </c>
      <c r="H92" s="4">
        <v>496</v>
      </c>
      <c r="I92" s="4">
        <v>486</v>
      </c>
      <c r="J92" s="4">
        <v>514</v>
      </c>
      <c r="K92" s="4">
        <v>504</v>
      </c>
      <c r="L92" s="4">
        <v>604</v>
      </c>
      <c r="M92" s="4">
        <v>695</v>
      </c>
      <c r="N92" s="4">
        <v>585</v>
      </c>
      <c r="O92" s="4">
        <v>681</v>
      </c>
      <c r="P92" s="4">
        <v>759</v>
      </c>
      <c r="Q92" s="4">
        <v>671</v>
      </c>
      <c r="R92" s="4">
        <v>560</v>
      </c>
      <c r="S92" s="4">
        <v>417</v>
      </c>
      <c r="T92" s="4">
        <v>489</v>
      </c>
      <c r="U92" s="4">
        <v>660</v>
      </c>
      <c r="V92" s="4">
        <v>636</v>
      </c>
      <c r="W92" s="4">
        <v>779</v>
      </c>
      <c r="X92" s="4">
        <v>1020</v>
      </c>
      <c r="Y92" s="4">
        <v>693</v>
      </c>
      <c r="Z92" s="4">
        <v>990</v>
      </c>
      <c r="AA92" s="4">
        <v>819</v>
      </c>
      <c r="AB92" s="4">
        <v>892</v>
      </c>
      <c r="AC92" s="4"/>
    </row>
    <row r="93" spans="2:30" x14ac:dyDescent="0.2">
      <c r="B93" t="s">
        <v>7</v>
      </c>
      <c r="C93" s="4">
        <v>618</v>
      </c>
      <c r="D93" s="4">
        <v>735</v>
      </c>
      <c r="E93" s="4">
        <v>901</v>
      </c>
      <c r="F93" s="4">
        <v>903</v>
      </c>
      <c r="G93" s="4">
        <v>953</v>
      </c>
      <c r="H93" s="4">
        <v>870</v>
      </c>
      <c r="I93" s="4">
        <v>904</v>
      </c>
      <c r="J93" s="4">
        <v>784</v>
      </c>
      <c r="K93" s="4">
        <v>768</v>
      </c>
      <c r="L93" s="4">
        <v>948</v>
      </c>
      <c r="M93" s="4">
        <v>862</v>
      </c>
      <c r="N93" s="4">
        <v>776</v>
      </c>
      <c r="O93" s="4">
        <v>775</v>
      </c>
      <c r="P93" s="4">
        <v>838</v>
      </c>
      <c r="Q93" s="4">
        <v>851</v>
      </c>
      <c r="R93" s="4">
        <v>868</v>
      </c>
      <c r="S93" s="4">
        <v>818</v>
      </c>
      <c r="T93" s="4">
        <v>777</v>
      </c>
      <c r="U93" s="4">
        <v>913</v>
      </c>
      <c r="V93" s="4">
        <v>925</v>
      </c>
      <c r="W93" s="4">
        <v>1166</v>
      </c>
      <c r="X93" s="4">
        <v>1164</v>
      </c>
      <c r="Y93" s="4">
        <v>1142</v>
      </c>
      <c r="Z93" s="4">
        <v>1312</v>
      </c>
      <c r="AA93" s="4">
        <v>1137</v>
      </c>
      <c r="AB93" s="4">
        <v>1266</v>
      </c>
      <c r="AC93" s="4"/>
    </row>
    <row r="94" spans="2:30" x14ac:dyDescent="0.2">
      <c r="B94" t="s">
        <v>8</v>
      </c>
      <c r="C94" s="4">
        <v>1136</v>
      </c>
      <c r="D94" s="4">
        <v>1395</v>
      </c>
      <c r="E94" s="4">
        <v>1346</v>
      </c>
      <c r="F94" s="4">
        <v>1671</v>
      </c>
      <c r="G94" s="4">
        <v>1782</v>
      </c>
      <c r="H94" s="4">
        <v>1952</v>
      </c>
      <c r="I94" s="4">
        <v>2200</v>
      </c>
      <c r="J94" s="4">
        <v>2371</v>
      </c>
      <c r="K94" s="4">
        <v>2687</v>
      </c>
      <c r="L94" s="4">
        <v>3564</v>
      </c>
      <c r="M94" s="4">
        <v>3866</v>
      </c>
      <c r="N94" s="4">
        <v>3955</v>
      </c>
      <c r="O94" s="4">
        <v>3764</v>
      </c>
      <c r="P94" s="4">
        <v>3779</v>
      </c>
      <c r="Q94" s="4">
        <v>3797</v>
      </c>
      <c r="R94" s="4">
        <v>3709</v>
      </c>
      <c r="S94" s="4">
        <v>3915</v>
      </c>
      <c r="T94" s="4">
        <v>3840</v>
      </c>
      <c r="U94" s="4">
        <v>3981</v>
      </c>
      <c r="V94" s="4">
        <v>4152</v>
      </c>
      <c r="W94" s="4">
        <v>3973</v>
      </c>
      <c r="X94" s="4">
        <v>5383</v>
      </c>
      <c r="Y94" s="4">
        <v>5466</v>
      </c>
      <c r="Z94" s="4">
        <v>5029</v>
      </c>
      <c r="AA94" s="4">
        <v>5409</v>
      </c>
      <c r="AB94" s="4">
        <v>5220</v>
      </c>
      <c r="AC94" s="4"/>
    </row>
    <row r="95" spans="2:30" x14ac:dyDescent="0.2">
      <c r="B95" t="s">
        <v>9</v>
      </c>
      <c r="C95" s="4">
        <v>322</v>
      </c>
      <c r="D95" s="4">
        <v>300</v>
      </c>
      <c r="E95" s="4">
        <v>431</v>
      </c>
      <c r="F95" s="4">
        <v>433</v>
      </c>
      <c r="G95" s="4">
        <v>435</v>
      </c>
      <c r="H95" s="4">
        <v>539</v>
      </c>
      <c r="I95" s="4">
        <v>588</v>
      </c>
      <c r="J95" s="4">
        <v>580</v>
      </c>
      <c r="K95" s="4">
        <v>459</v>
      </c>
      <c r="L95" s="4">
        <v>583</v>
      </c>
      <c r="M95" s="4">
        <v>683</v>
      </c>
      <c r="N95" s="4">
        <v>559</v>
      </c>
      <c r="O95" s="4">
        <v>511</v>
      </c>
      <c r="P95" s="4">
        <v>658</v>
      </c>
      <c r="Q95" s="4">
        <v>484</v>
      </c>
      <c r="R95" s="4">
        <v>566</v>
      </c>
      <c r="S95" s="4">
        <v>400</v>
      </c>
      <c r="T95" s="4">
        <v>454</v>
      </c>
      <c r="U95" s="4">
        <v>601</v>
      </c>
      <c r="V95" s="4">
        <v>554</v>
      </c>
      <c r="W95" s="4">
        <v>445</v>
      </c>
      <c r="X95" s="4">
        <v>740</v>
      </c>
      <c r="Y95" s="4">
        <v>625</v>
      </c>
      <c r="Z95" s="4">
        <v>827</v>
      </c>
      <c r="AA95" s="4">
        <v>867</v>
      </c>
      <c r="AB95" s="4">
        <v>872</v>
      </c>
      <c r="AC95" s="4"/>
    </row>
    <row r="96" spans="2:30" x14ac:dyDescent="0.2">
      <c r="B96" t="s">
        <v>10</v>
      </c>
      <c r="C96" s="4">
        <v>563</v>
      </c>
      <c r="D96" s="4">
        <v>653</v>
      </c>
      <c r="E96" s="4">
        <v>908</v>
      </c>
      <c r="F96" s="4">
        <v>952</v>
      </c>
      <c r="G96" s="4">
        <v>1013</v>
      </c>
      <c r="H96" s="4">
        <v>1022</v>
      </c>
      <c r="I96" s="4">
        <v>992</v>
      </c>
      <c r="J96" s="4">
        <v>978</v>
      </c>
      <c r="K96" s="4">
        <v>1074</v>
      </c>
      <c r="L96" s="4">
        <v>1095</v>
      </c>
      <c r="M96" s="4">
        <v>997</v>
      </c>
      <c r="N96" s="4">
        <v>945</v>
      </c>
      <c r="O96" s="4">
        <v>980</v>
      </c>
      <c r="P96" s="4">
        <v>1038</v>
      </c>
      <c r="Q96" s="4">
        <v>990</v>
      </c>
      <c r="R96" s="4">
        <v>1123</v>
      </c>
      <c r="S96" s="4">
        <v>826</v>
      </c>
      <c r="T96" s="4">
        <v>895</v>
      </c>
      <c r="U96" s="4">
        <v>1082</v>
      </c>
      <c r="V96" s="4">
        <v>1089</v>
      </c>
      <c r="W96" s="4">
        <v>968</v>
      </c>
      <c r="X96" s="4">
        <v>1200</v>
      </c>
      <c r="Y96" s="4">
        <v>1303</v>
      </c>
      <c r="Z96" s="4">
        <v>1732</v>
      </c>
      <c r="AA96" s="4">
        <v>1240</v>
      </c>
      <c r="AB96" s="4">
        <v>1385</v>
      </c>
      <c r="AC96" s="4"/>
    </row>
    <row r="97" spans="2:29" x14ac:dyDescent="0.2">
      <c r="B97" t="s">
        <v>21</v>
      </c>
      <c r="C97" s="4">
        <v>927</v>
      </c>
      <c r="D97" s="4">
        <v>1034</v>
      </c>
      <c r="E97" s="4">
        <v>1126</v>
      </c>
      <c r="F97" s="4">
        <v>1196</v>
      </c>
      <c r="G97" s="4">
        <v>1265</v>
      </c>
      <c r="H97" s="4">
        <v>1447</v>
      </c>
      <c r="I97" s="4">
        <v>1465</v>
      </c>
      <c r="J97" s="4">
        <v>1668</v>
      </c>
      <c r="K97" s="4">
        <v>1746</v>
      </c>
      <c r="L97" s="4">
        <v>1772</v>
      </c>
      <c r="M97" s="4">
        <v>1913</v>
      </c>
      <c r="N97" s="4">
        <v>1747</v>
      </c>
      <c r="O97" s="4">
        <v>1924</v>
      </c>
      <c r="P97" s="4">
        <v>2001</v>
      </c>
      <c r="Q97" s="4">
        <v>1993</v>
      </c>
      <c r="R97" s="4">
        <v>1848</v>
      </c>
      <c r="S97" s="4">
        <v>2142</v>
      </c>
      <c r="T97" s="4">
        <v>2121</v>
      </c>
      <c r="U97" s="4">
        <v>2159</v>
      </c>
      <c r="V97" s="4">
        <v>2469</v>
      </c>
      <c r="W97" s="4">
        <v>2303</v>
      </c>
      <c r="X97" s="4">
        <v>3060</v>
      </c>
      <c r="Y97" s="4">
        <v>3039</v>
      </c>
      <c r="Z97" s="4">
        <v>3015</v>
      </c>
      <c r="AA97" s="4">
        <v>2912</v>
      </c>
      <c r="AB97" s="4">
        <v>2889</v>
      </c>
      <c r="AC97" s="4"/>
    </row>
    <row r="98" spans="2:29" x14ac:dyDescent="0.2">
      <c r="B98" t="s">
        <v>24</v>
      </c>
      <c r="C98" s="4">
        <v>204</v>
      </c>
      <c r="D98" s="4">
        <v>199</v>
      </c>
      <c r="E98" s="4">
        <v>265</v>
      </c>
      <c r="F98" s="4">
        <v>330</v>
      </c>
      <c r="G98" s="4">
        <v>376</v>
      </c>
      <c r="H98" s="4">
        <v>380</v>
      </c>
      <c r="I98" s="4">
        <v>402</v>
      </c>
      <c r="J98" s="4">
        <v>342</v>
      </c>
      <c r="K98" s="4">
        <v>404</v>
      </c>
      <c r="L98" s="4">
        <v>496</v>
      </c>
      <c r="M98" s="4">
        <v>349</v>
      </c>
      <c r="N98" s="4">
        <v>366</v>
      </c>
      <c r="O98" s="4">
        <v>501</v>
      </c>
      <c r="P98" s="4">
        <v>491</v>
      </c>
      <c r="Q98" s="4">
        <v>446</v>
      </c>
      <c r="R98" s="4">
        <v>457</v>
      </c>
      <c r="S98" s="4">
        <v>423</v>
      </c>
      <c r="T98" s="4">
        <v>438</v>
      </c>
      <c r="U98" s="4">
        <v>509</v>
      </c>
      <c r="V98" s="4">
        <v>543</v>
      </c>
      <c r="W98" s="4">
        <v>567</v>
      </c>
      <c r="X98" s="4">
        <v>649</v>
      </c>
      <c r="Y98" s="4">
        <v>645</v>
      </c>
      <c r="Z98" s="4">
        <v>654</v>
      </c>
      <c r="AA98" s="4">
        <v>709</v>
      </c>
      <c r="AB98" s="4">
        <v>664</v>
      </c>
      <c r="AC98" s="4"/>
    </row>
    <row r="99" spans="2:29" x14ac:dyDescent="0.2">
      <c r="B99" t="s">
        <v>20</v>
      </c>
      <c r="C99" s="4">
        <v>193</v>
      </c>
      <c r="D99" s="4">
        <v>191</v>
      </c>
      <c r="E99" s="4">
        <v>246</v>
      </c>
      <c r="F99" s="4">
        <v>240</v>
      </c>
      <c r="G99" s="4">
        <v>217</v>
      </c>
      <c r="H99" s="4">
        <v>232</v>
      </c>
      <c r="I99" s="4">
        <v>254</v>
      </c>
      <c r="J99" s="4">
        <v>260</v>
      </c>
      <c r="K99" s="4">
        <v>264</v>
      </c>
      <c r="L99" s="4">
        <v>266</v>
      </c>
      <c r="M99" s="4">
        <v>281</v>
      </c>
      <c r="N99" s="4">
        <v>277</v>
      </c>
      <c r="O99" s="4">
        <v>302</v>
      </c>
      <c r="P99" s="4">
        <v>275</v>
      </c>
      <c r="Q99" s="4">
        <v>251</v>
      </c>
      <c r="R99" s="4">
        <v>243</v>
      </c>
      <c r="S99" s="4">
        <v>220</v>
      </c>
      <c r="T99" s="4">
        <v>255</v>
      </c>
      <c r="U99" s="4">
        <v>280</v>
      </c>
      <c r="V99" s="4">
        <v>282</v>
      </c>
      <c r="W99" s="4">
        <v>266</v>
      </c>
      <c r="X99" s="4">
        <v>323</v>
      </c>
      <c r="Y99" s="4">
        <v>407</v>
      </c>
      <c r="Z99" s="4">
        <v>485</v>
      </c>
      <c r="AA99" s="4">
        <v>453</v>
      </c>
      <c r="AB99" s="4">
        <v>436</v>
      </c>
      <c r="AC99" s="4"/>
    </row>
    <row r="100" spans="2:29" x14ac:dyDescent="0.2">
      <c r="B100" t="s">
        <v>11</v>
      </c>
      <c r="C100" s="4">
        <v>47</v>
      </c>
      <c r="D100" s="4">
        <v>74</v>
      </c>
      <c r="E100" s="4">
        <v>68</v>
      </c>
      <c r="F100" s="4">
        <v>81</v>
      </c>
      <c r="G100" s="4">
        <v>88</v>
      </c>
      <c r="H100" s="4">
        <v>83</v>
      </c>
      <c r="I100" s="4">
        <v>95</v>
      </c>
      <c r="J100" s="4">
        <v>103</v>
      </c>
      <c r="K100" s="4">
        <v>107</v>
      </c>
      <c r="L100" s="4">
        <v>120</v>
      </c>
      <c r="M100" s="4">
        <v>122</v>
      </c>
      <c r="N100" s="4">
        <v>133</v>
      </c>
      <c r="O100" s="4">
        <v>122</v>
      </c>
      <c r="P100" s="4">
        <v>140</v>
      </c>
      <c r="Q100" s="4">
        <v>133</v>
      </c>
      <c r="R100" s="4">
        <v>135</v>
      </c>
      <c r="S100" s="4">
        <v>132</v>
      </c>
      <c r="T100" s="4">
        <v>147</v>
      </c>
      <c r="U100" s="4">
        <v>179</v>
      </c>
      <c r="V100" s="4">
        <v>174</v>
      </c>
      <c r="W100" s="4">
        <v>183</v>
      </c>
      <c r="X100" s="4">
        <v>204</v>
      </c>
      <c r="Y100" s="4">
        <v>187</v>
      </c>
      <c r="Z100" s="4">
        <v>224</v>
      </c>
      <c r="AA100" s="4">
        <v>215</v>
      </c>
      <c r="AB100" s="4">
        <v>207</v>
      </c>
      <c r="AC100" s="4"/>
    </row>
    <row r="101" spans="2:29" x14ac:dyDescent="0.2">
      <c r="B101" t="s">
        <v>22</v>
      </c>
      <c r="C101" s="4">
        <v>842</v>
      </c>
      <c r="D101" s="4">
        <v>1041</v>
      </c>
      <c r="E101" s="4">
        <v>1100</v>
      </c>
      <c r="F101" s="4">
        <v>1205</v>
      </c>
      <c r="G101" s="4">
        <v>1095</v>
      </c>
      <c r="H101" s="4">
        <v>1239</v>
      </c>
      <c r="I101" s="4">
        <v>1410</v>
      </c>
      <c r="J101" s="4">
        <v>1638</v>
      </c>
      <c r="K101" s="4">
        <v>1689</v>
      </c>
      <c r="L101" s="4">
        <v>1755</v>
      </c>
      <c r="M101" s="4">
        <v>1734</v>
      </c>
      <c r="N101" s="4">
        <v>1894</v>
      </c>
      <c r="O101" s="4">
        <v>1851</v>
      </c>
      <c r="P101" s="4">
        <v>1799</v>
      </c>
      <c r="Q101" s="4">
        <v>1913</v>
      </c>
      <c r="R101" s="4">
        <v>1902</v>
      </c>
      <c r="S101" s="4">
        <v>1933</v>
      </c>
      <c r="T101" s="4">
        <v>1907</v>
      </c>
      <c r="U101" s="4">
        <v>2200</v>
      </c>
      <c r="V101" s="4">
        <v>2181</v>
      </c>
      <c r="W101" s="4">
        <v>2345</v>
      </c>
      <c r="X101" s="4">
        <v>2874</v>
      </c>
      <c r="Y101" s="4">
        <v>2724</v>
      </c>
      <c r="Z101" s="4">
        <v>2792</v>
      </c>
      <c r="AA101" s="4">
        <v>2735</v>
      </c>
      <c r="AB101" s="4">
        <v>3399</v>
      </c>
      <c r="AC101" s="4"/>
    </row>
    <row r="102" spans="2:29" x14ac:dyDescent="0.2">
      <c r="B102" t="s">
        <v>12</v>
      </c>
      <c r="C102" s="4">
        <v>454</v>
      </c>
      <c r="D102" s="4">
        <v>555</v>
      </c>
      <c r="E102" s="4">
        <v>582</v>
      </c>
      <c r="F102" s="4">
        <v>577</v>
      </c>
      <c r="G102" s="4">
        <v>565</v>
      </c>
      <c r="H102" s="4">
        <v>596</v>
      </c>
      <c r="I102" s="4">
        <v>664</v>
      </c>
      <c r="J102" s="4">
        <v>701</v>
      </c>
      <c r="K102" s="4">
        <v>881</v>
      </c>
      <c r="L102" s="4">
        <v>845</v>
      </c>
      <c r="M102" s="4">
        <v>786</v>
      </c>
      <c r="N102" s="4">
        <v>818</v>
      </c>
      <c r="O102" s="4">
        <v>789</v>
      </c>
      <c r="P102" s="4">
        <v>775</v>
      </c>
      <c r="Q102" s="4">
        <v>768</v>
      </c>
      <c r="R102" s="4">
        <v>839</v>
      </c>
      <c r="S102" s="4">
        <v>797</v>
      </c>
      <c r="T102" s="4">
        <v>800</v>
      </c>
      <c r="U102" s="4">
        <v>941</v>
      </c>
      <c r="V102" s="4">
        <v>925</v>
      </c>
      <c r="W102" s="4">
        <v>996</v>
      </c>
      <c r="X102" s="4">
        <v>1234</v>
      </c>
      <c r="Y102" s="4">
        <v>1081</v>
      </c>
      <c r="Z102" s="4">
        <v>1400</v>
      </c>
      <c r="AA102" s="4">
        <v>1374</v>
      </c>
      <c r="AB102" s="4">
        <v>1323</v>
      </c>
      <c r="AC102" s="4"/>
    </row>
    <row r="103" spans="2:29" x14ac:dyDescent="0.2">
      <c r="B103" t="s">
        <v>23</v>
      </c>
      <c r="C103" s="4">
        <v>8090</v>
      </c>
      <c r="D103" s="4">
        <v>9236</v>
      </c>
      <c r="E103" s="4">
        <v>10638</v>
      </c>
      <c r="F103" s="4">
        <v>11998</v>
      </c>
      <c r="G103" s="4">
        <v>12200</v>
      </c>
      <c r="H103" s="4">
        <v>12770</v>
      </c>
      <c r="I103" s="4">
        <v>13832</v>
      </c>
      <c r="J103" s="4">
        <v>14651</v>
      </c>
      <c r="K103" s="4">
        <v>15743</v>
      </c>
      <c r="L103" s="4">
        <v>17440</v>
      </c>
      <c r="M103" s="4">
        <v>17302</v>
      </c>
      <c r="N103" s="4">
        <v>17033</v>
      </c>
      <c r="O103" s="4">
        <v>17691</v>
      </c>
      <c r="P103" s="4">
        <v>17277</v>
      </c>
      <c r="Q103" s="4">
        <v>17208</v>
      </c>
      <c r="R103" s="4">
        <v>17547</v>
      </c>
      <c r="S103" s="4">
        <v>16454</v>
      </c>
      <c r="T103" s="4">
        <v>16464</v>
      </c>
      <c r="U103" s="4">
        <v>18587</v>
      </c>
      <c r="V103" s="4">
        <v>19145</v>
      </c>
      <c r="W103" s="4">
        <v>19142</v>
      </c>
      <c r="X103" s="4">
        <v>24830</v>
      </c>
      <c r="Y103" s="4">
        <v>24962</v>
      </c>
      <c r="Z103" s="4">
        <v>26132</v>
      </c>
      <c r="AA103" s="4">
        <v>25272</v>
      </c>
      <c r="AB103" s="4">
        <v>26190</v>
      </c>
      <c r="AC103" s="4"/>
    </row>
    <row r="104" spans="2:29" x14ac:dyDescent="0.2">
      <c r="B104" t="s">
        <v>28</v>
      </c>
      <c r="C104" s="4">
        <f>SUM(C86:C102)-C103</f>
        <v>0</v>
      </c>
      <c r="D104" s="4">
        <f t="shared" ref="D104" si="72">SUM(D86:D102)-D103</f>
        <v>0</v>
      </c>
      <c r="E104" s="4">
        <f t="shared" ref="E104" si="73">SUM(E86:E102)-E103</f>
        <v>0</v>
      </c>
      <c r="F104" s="4">
        <f t="shared" ref="F104" si="74">SUM(F86:F102)-F103</f>
        <v>0</v>
      </c>
      <c r="G104" s="4">
        <f t="shared" ref="G104" si="75">SUM(G86:G102)-G103</f>
        <v>0</v>
      </c>
      <c r="H104" s="4">
        <f t="shared" ref="H104" si="76">SUM(H86:H102)-H103</f>
        <v>0</v>
      </c>
      <c r="I104" s="4">
        <f t="shared" ref="I104" si="77">SUM(I86:I102)-I103</f>
        <v>0</v>
      </c>
      <c r="J104" s="4">
        <f t="shared" ref="J104" si="78">SUM(J86:J102)-J103</f>
        <v>0</v>
      </c>
      <c r="K104" s="4">
        <f t="shared" ref="K104" si="79">SUM(K86:K102)-K103</f>
        <v>0</v>
      </c>
      <c r="L104" s="4">
        <f t="shared" ref="L104" si="80">SUM(L86:L102)-L103</f>
        <v>0</v>
      </c>
      <c r="M104" s="4">
        <f t="shared" ref="M104" si="81">SUM(M86:M102)-M103</f>
        <v>0</v>
      </c>
      <c r="N104" s="4">
        <f t="shared" ref="N104" si="82">SUM(N86:N102)-N103</f>
        <v>0</v>
      </c>
      <c r="O104" s="4">
        <f t="shared" ref="O104" si="83">SUM(O86:O102)-O103</f>
        <v>0</v>
      </c>
      <c r="P104" s="4">
        <f t="shared" ref="P104" si="84">SUM(P86:P102)-P103</f>
        <v>0</v>
      </c>
      <c r="Q104" s="4">
        <f t="shared" ref="Q104" si="85">SUM(Q86:Q102)-Q103</f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</row>
    <row r="107" spans="2:29" x14ac:dyDescent="0.2">
      <c r="B107" s="1"/>
    </row>
    <row r="109" spans="2:29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9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2:29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2:29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7"/>
    </row>
    <row r="113" spans="3:20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7"/>
    </row>
    <row r="114" spans="3:20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3:20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3:20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3:20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3:20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7"/>
    </row>
    <row r="119" spans="3:20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3:20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3:20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3:20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3:20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3:20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3:20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3:20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3:20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3:20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31" spans="2:20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5" spans="2:20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">
      <c r="C136" s="4"/>
      <c r="D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2:20" x14ac:dyDescent="0.2">
      <c r="C137" s="4"/>
      <c r="D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2:20" x14ac:dyDescent="0.2">
      <c r="C138" s="4"/>
      <c r="D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2:20" x14ac:dyDescent="0.2">
      <c r="C139" s="4"/>
      <c r="D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2:20" x14ac:dyDescent="0.2">
      <c r="C140" s="4"/>
      <c r="D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2:20" x14ac:dyDescent="0.2">
      <c r="C141" s="4"/>
      <c r="D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2:20" x14ac:dyDescent="0.2">
      <c r="C142" s="4"/>
      <c r="D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2:20" x14ac:dyDescent="0.2">
      <c r="C143" s="4"/>
      <c r="D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2:20" x14ac:dyDescent="0.2">
      <c r="C144" s="4"/>
      <c r="D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3:20" x14ac:dyDescent="0.2">
      <c r="C145" s="4"/>
      <c r="D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3:20" x14ac:dyDescent="0.2">
      <c r="C146" s="4"/>
      <c r="D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3:20" x14ac:dyDescent="0.2">
      <c r="C147" s="4"/>
      <c r="D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3:20" x14ac:dyDescent="0.2">
      <c r="C148" s="4"/>
      <c r="D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3:20" x14ac:dyDescent="0.2">
      <c r="C149" s="4"/>
      <c r="D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3:20" x14ac:dyDescent="0.2">
      <c r="C150" s="4"/>
      <c r="D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3:20" x14ac:dyDescent="0.2">
      <c r="C151" s="4"/>
      <c r="D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3:20" x14ac:dyDescent="0.2">
      <c r="C152" s="4"/>
      <c r="D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3:20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3:20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</sheetData>
  <hyperlinks>
    <hyperlink ref="B5" r:id="rId1" xr:uid="{D7B92F59-C78A-C14F-B1E3-8ABE5057AD49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48"/>
  <sheetViews>
    <sheetView topLeftCell="A215" zoomScale="125" zoomScaleNormal="125" zoomScalePageLayoutView="125" workbookViewId="0">
      <pane xSplit="10300" topLeftCell="S1" activePane="topRight"/>
      <selection activeCell="C58" sqref="C58"/>
      <selection pane="topRight" activeCell="U242" sqref="U242"/>
    </sheetView>
  </sheetViews>
  <sheetFormatPr baseColWidth="10" defaultRowHeight="16" x14ac:dyDescent="0.2"/>
  <cols>
    <col min="21" max="21" width="11.5" bestFit="1" customWidth="1"/>
  </cols>
  <sheetData>
    <row r="2" spans="1:30" x14ac:dyDescent="0.2">
      <c r="B2" t="s">
        <v>27</v>
      </c>
    </row>
    <row r="4" spans="1:30" x14ac:dyDescent="0.2">
      <c r="B4" s="1" t="s">
        <v>33</v>
      </c>
    </row>
    <row r="5" spans="1:30" x14ac:dyDescent="0.2">
      <c r="B5" t="s">
        <v>32</v>
      </c>
      <c r="U5" s="15"/>
      <c r="V5" s="15"/>
      <c r="W5" s="15"/>
      <c r="X5" s="15"/>
      <c r="Y5" s="15"/>
      <c r="Z5" s="15" t="s">
        <v>58</v>
      </c>
      <c r="AA5" s="15" t="s">
        <v>58</v>
      </c>
      <c r="AB5" s="15" t="s">
        <v>58</v>
      </c>
      <c r="AC5" s="15"/>
      <c r="AD5" s="15"/>
    </row>
    <row r="6" spans="1:30" s="15" customFormat="1" x14ac:dyDescent="0.2">
      <c r="C6" s="15" t="s">
        <v>58</v>
      </c>
      <c r="D6" s="15" t="s">
        <v>58</v>
      </c>
      <c r="E6" s="15" t="s">
        <v>58</v>
      </c>
      <c r="F6" s="15" t="s">
        <v>58</v>
      </c>
      <c r="G6" s="15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15" t="s">
        <v>58</v>
      </c>
      <c r="O6" s="15" t="s">
        <v>58</v>
      </c>
      <c r="P6" s="15" t="s">
        <v>58</v>
      </c>
      <c r="Q6" s="15" t="s">
        <v>58</v>
      </c>
      <c r="R6" s="15" t="s">
        <v>58</v>
      </c>
      <c r="S6" s="15" t="s">
        <v>58</v>
      </c>
      <c r="T6" s="17" t="s">
        <v>58</v>
      </c>
      <c r="U6" s="15" t="s">
        <v>58</v>
      </c>
      <c r="V6" s="15" t="s">
        <v>58</v>
      </c>
      <c r="W6" s="15" t="s">
        <v>58</v>
      </c>
      <c r="X6" s="15" t="s">
        <v>58</v>
      </c>
      <c r="Y6" s="17" t="s">
        <v>58</v>
      </c>
      <c r="Z6" s="17" t="s">
        <v>124</v>
      </c>
      <c r="AA6" s="17" t="s">
        <v>61</v>
      </c>
      <c r="AB6" s="17" t="s">
        <v>62</v>
      </c>
    </row>
    <row r="7" spans="1:30" x14ac:dyDescent="0.2">
      <c r="A7" s="3"/>
      <c r="B7" s="3"/>
      <c r="C7" s="3">
        <v>2000</v>
      </c>
      <c r="D7" s="3">
        <f>C7+1</f>
        <v>2001</v>
      </c>
      <c r="E7" s="3">
        <f t="shared" ref="E7:AB7" si="0">D7+1</f>
        <v>2002</v>
      </c>
      <c r="F7" s="3">
        <f t="shared" si="0"/>
        <v>2003</v>
      </c>
      <c r="G7" s="3">
        <f t="shared" si="0"/>
        <v>2004</v>
      </c>
      <c r="H7" s="3">
        <f t="shared" si="0"/>
        <v>2005</v>
      </c>
      <c r="I7" s="3">
        <f t="shared" si="0"/>
        <v>2006</v>
      </c>
      <c r="J7" s="3">
        <f t="shared" si="0"/>
        <v>2007</v>
      </c>
      <c r="K7" s="3">
        <f t="shared" si="0"/>
        <v>2008</v>
      </c>
      <c r="L7" s="3">
        <f t="shared" si="0"/>
        <v>2009</v>
      </c>
      <c r="M7" s="3">
        <f t="shared" si="0"/>
        <v>2010</v>
      </c>
      <c r="N7" s="3">
        <f t="shared" si="0"/>
        <v>2011</v>
      </c>
      <c r="O7" s="3">
        <f t="shared" si="0"/>
        <v>2012</v>
      </c>
      <c r="P7" s="3">
        <f t="shared" si="0"/>
        <v>2013</v>
      </c>
      <c r="Q7" s="3">
        <f t="shared" si="0"/>
        <v>2014</v>
      </c>
      <c r="R7" s="3">
        <f t="shared" si="0"/>
        <v>2015</v>
      </c>
      <c r="S7" s="3">
        <f t="shared" si="0"/>
        <v>2016</v>
      </c>
      <c r="T7" s="3">
        <f t="shared" si="0"/>
        <v>2017</v>
      </c>
      <c r="U7" s="3">
        <f t="shared" si="0"/>
        <v>2018</v>
      </c>
      <c r="V7" s="3">
        <f t="shared" si="0"/>
        <v>2019</v>
      </c>
      <c r="W7" s="3">
        <f t="shared" si="0"/>
        <v>2020</v>
      </c>
      <c r="X7" s="3">
        <f t="shared" si="0"/>
        <v>2021</v>
      </c>
      <c r="Y7" s="3">
        <f t="shared" si="0"/>
        <v>2022</v>
      </c>
      <c r="Z7" s="3">
        <f t="shared" si="0"/>
        <v>2023</v>
      </c>
      <c r="AA7" s="3">
        <f t="shared" si="0"/>
        <v>2024</v>
      </c>
      <c r="AB7" s="3">
        <f t="shared" si="0"/>
        <v>2025</v>
      </c>
      <c r="AC7" s="3"/>
      <c r="AD7" s="3"/>
    </row>
    <row r="8" spans="1:30" x14ac:dyDescent="0.2">
      <c r="B8" t="s">
        <v>0</v>
      </c>
      <c r="C8" s="4">
        <v>13998</v>
      </c>
      <c r="D8" s="4">
        <v>14758</v>
      </c>
      <c r="E8" s="4">
        <v>15949</v>
      </c>
      <c r="F8" s="4">
        <v>17299</v>
      </c>
      <c r="G8" s="4">
        <v>19435</v>
      </c>
      <c r="H8" s="4">
        <v>21125</v>
      </c>
      <c r="I8" s="4">
        <v>23438</v>
      </c>
      <c r="J8" s="4">
        <v>25766</v>
      </c>
      <c r="K8" s="4">
        <v>28743</v>
      </c>
      <c r="L8" s="4">
        <v>30081</v>
      </c>
      <c r="M8" s="4">
        <v>28433</v>
      </c>
      <c r="N8" s="4">
        <v>27385</v>
      </c>
      <c r="O8" s="4">
        <v>25307</v>
      </c>
      <c r="P8" s="4">
        <v>24315</v>
      </c>
      <c r="Q8" s="4">
        <v>23915</v>
      </c>
      <c r="R8" s="4">
        <v>24062</v>
      </c>
      <c r="S8" s="4">
        <v>24193</v>
      </c>
      <c r="T8" s="4">
        <v>24953</v>
      </c>
      <c r="U8" s="4">
        <v>26322</v>
      </c>
      <c r="V8" s="4">
        <v>26784</v>
      </c>
      <c r="W8" s="4">
        <v>28777</v>
      </c>
      <c r="X8" s="4">
        <v>31899</v>
      </c>
      <c r="Y8" s="4">
        <v>32334</v>
      </c>
      <c r="Z8" s="4">
        <v>35213</v>
      </c>
      <c r="AA8" s="4">
        <v>36518</v>
      </c>
      <c r="AB8" s="4">
        <v>38490</v>
      </c>
      <c r="AC8" s="7">
        <f>(AB8-AA8)/AA8</f>
        <v>5.4000766745166767E-2</v>
      </c>
    </row>
    <row r="9" spans="1:30" x14ac:dyDescent="0.2">
      <c r="B9" t="s">
        <v>1</v>
      </c>
      <c r="C9" s="4">
        <v>1539</v>
      </c>
      <c r="D9" s="4">
        <v>1665</v>
      </c>
      <c r="E9" s="4">
        <v>2682</v>
      </c>
      <c r="F9" s="4">
        <v>3033</v>
      </c>
      <c r="G9" s="4">
        <v>3379</v>
      </c>
      <c r="H9" s="4">
        <v>3785</v>
      </c>
      <c r="I9" s="4">
        <v>4216</v>
      </c>
      <c r="J9" s="4">
        <v>4515</v>
      </c>
      <c r="K9" s="4">
        <v>5026</v>
      </c>
      <c r="L9" s="4">
        <v>5386</v>
      </c>
      <c r="M9" s="4">
        <v>5251</v>
      </c>
      <c r="N9" s="4">
        <v>5040</v>
      </c>
      <c r="O9" s="4">
        <v>4601</v>
      </c>
      <c r="P9" s="4">
        <v>4718</v>
      </c>
      <c r="Q9" s="4">
        <v>4554</v>
      </c>
      <c r="R9" s="4">
        <v>4665</v>
      </c>
      <c r="S9" s="4">
        <v>4692</v>
      </c>
      <c r="T9" s="4">
        <v>4887</v>
      </c>
      <c r="U9" s="4">
        <v>5056</v>
      </c>
      <c r="V9" s="4">
        <v>5195</v>
      </c>
      <c r="W9" s="4">
        <v>5433</v>
      </c>
      <c r="X9" s="4">
        <v>5776</v>
      </c>
      <c r="Y9" s="4">
        <v>5932</v>
      </c>
      <c r="Z9" s="4">
        <v>6444</v>
      </c>
      <c r="AA9" s="4">
        <v>6829</v>
      </c>
      <c r="AB9" s="4">
        <v>7189</v>
      </c>
      <c r="AC9" s="7">
        <f t="shared" ref="AC9:AC25" si="1">(AB9-AA9)/AA9</f>
        <v>5.2716356714013764E-2</v>
      </c>
    </row>
    <row r="10" spans="1:30" x14ac:dyDescent="0.2">
      <c r="B10" t="s">
        <v>2</v>
      </c>
      <c r="C10" s="4">
        <v>1352</v>
      </c>
      <c r="D10" s="4">
        <v>1726</v>
      </c>
      <c r="E10" s="4">
        <v>2409</v>
      </c>
      <c r="F10" s="4">
        <v>2772</v>
      </c>
      <c r="G10" s="4">
        <v>3028</v>
      </c>
      <c r="H10" s="4">
        <v>3264</v>
      </c>
      <c r="I10" s="4">
        <v>3686</v>
      </c>
      <c r="J10" s="4">
        <v>3970</v>
      </c>
      <c r="K10" s="4">
        <v>4268</v>
      </c>
      <c r="L10" s="4">
        <v>4574</v>
      </c>
      <c r="M10" s="4">
        <v>4393</v>
      </c>
      <c r="N10" s="4">
        <v>4342</v>
      </c>
      <c r="O10" s="4">
        <v>3689</v>
      </c>
      <c r="P10" s="4">
        <v>3727</v>
      </c>
      <c r="Q10" s="4">
        <v>3678</v>
      </c>
      <c r="R10" s="4">
        <v>3830</v>
      </c>
      <c r="S10" s="4">
        <v>3706</v>
      </c>
      <c r="T10" s="4">
        <v>3789</v>
      </c>
      <c r="U10" s="4">
        <v>3913</v>
      </c>
      <c r="V10" s="4">
        <v>4070</v>
      </c>
      <c r="W10" s="4">
        <v>4276</v>
      </c>
      <c r="X10" s="4">
        <v>4519</v>
      </c>
      <c r="Y10" s="4">
        <v>4652</v>
      </c>
      <c r="Z10" s="4">
        <v>4968</v>
      </c>
      <c r="AA10" s="4">
        <v>5333</v>
      </c>
      <c r="AB10" s="4">
        <v>5629</v>
      </c>
      <c r="AC10" s="7">
        <f t="shared" si="1"/>
        <v>5.5503468966810424E-2</v>
      </c>
    </row>
    <row r="11" spans="1:30" x14ac:dyDescent="0.2">
      <c r="B11" t="s">
        <v>3</v>
      </c>
      <c r="C11" s="4">
        <v>951</v>
      </c>
      <c r="D11" s="4">
        <v>1084</v>
      </c>
      <c r="E11" s="4">
        <v>1548</v>
      </c>
      <c r="F11" s="4">
        <v>2015</v>
      </c>
      <c r="G11" s="4">
        <v>2398</v>
      </c>
      <c r="H11" s="4">
        <v>2720</v>
      </c>
      <c r="I11" s="4">
        <v>3039</v>
      </c>
      <c r="J11" s="4">
        <v>3266</v>
      </c>
      <c r="K11" s="4">
        <v>3541</v>
      </c>
      <c r="L11" s="4">
        <v>3778</v>
      </c>
      <c r="M11" s="4">
        <v>3708</v>
      </c>
      <c r="N11" s="4">
        <v>3402</v>
      </c>
      <c r="O11" s="4">
        <v>3161</v>
      </c>
      <c r="P11" s="4">
        <v>3089</v>
      </c>
      <c r="Q11" s="4">
        <v>3145</v>
      </c>
      <c r="R11" s="4">
        <v>3327</v>
      </c>
      <c r="S11" s="4">
        <v>3321</v>
      </c>
      <c r="T11" s="4">
        <v>3393</v>
      </c>
      <c r="U11" s="4">
        <v>3828</v>
      </c>
      <c r="V11" s="4">
        <v>3961</v>
      </c>
      <c r="W11" s="4">
        <v>4207</v>
      </c>
      <c r="X11" s="4">
        <v>5140</v>
      </c>
      <c r="Y11" s="4">
        <v>4627</v>
      </c>
      <c r="Z11" s="4">
        <v>5111</v>
      </c>
      <c r="AA11" s="4">
        <v>5602</v>
      </c>
      <c r="AB11" s="4">
        <v>5890</v>
      </c>
      <c r="AC11" s="7">
        <f t="shared" si="1"/>
        <v>5.1410210639057478E-2</v>
      </c>
    </row>
    <row r="12" spans="1:30" x14ac:dyDescent="0.2">
      <c r="B12" t="s">
        <v>4</v>
      </c>
      <c r="C12" s="4">
        <v>3571</v>
      </c>
      <c r="D12" s="4">
        <v>3881</v>
      </c>
      <c r="E12" s="4">
        <v>4246</v>
      </c>
      <c r="F12" s="4">
        <v>4586</v>
      </c>
      <c r="G12" s="4">
        <v>5035</v>
      </c>
      <c r="H12" s="4">
        <v>5351</v>
      </c>
      <c r="I12" s="4">
        <v>5552</v>
      </c>
      <c r="J12" s="4">
        <v>6052</v>
      </c>
      <c r="K12" s="4">
        <v>6615</v>
      </c>
      <c r="L12" s="4">
        <v>7062</v>
      </c>
      <c r="M12" s="4">
        <v>6836</v>
      </c>
      <c r="N12" s="4">
        <v>6269</v>
      </c>
      <c r="O12" s="4">
        <v>5750</v>
      </c>
      <c r="P12" s="4">
        <v>5798</v>
      </c>
      <c r="Q12" s="4">
        <v>5886</v>
      </c>
      <c r="R12" s="4">
        <v>5919</v>
      </c>
      <c r="S12" s="4">
        <v>6027</v>
      </c>
      <c r="T12" s="4">
        <v>6289</v>
      </c>
      <c r="U12" s="4">
        <v>6553</v>
      </c>
      <c r="V12" s="4">
        <v>6910</v>
      </c>
      <c r="W12" s="4">
        <v>7533</v>
      </c>
      <c r="X12" s="4">
        <v>9661</v>
      </c>
      <c r="Y12" s="4">
        <v>9009</v>
      </c>
      <c r="Z12" s="4">
        <v>9704</v>
      </c>
      <c r="AA12" s="4">
        <v>10191</v>
      </c>
      <c r="AB12" s="4">
        <v>10958</v>
      </c>
      <c r="AC12" s="7">
        <f t="shared" si="1"/>
        <v>7.5262486507702869E-2</v>
      </c>
    </row>
    <row r="13" spans="1:30" x14ac:dyDescent="0.2">
      <c r="B13" t="s">
        <v>5</v>
      </c>
      <c r="C13" s="4">
        <v>838</v>
      </c>
      <c r="D13" s="4">
        <v>871</v>
      </c>
      <c r="E13" s="4">
        <v>1219</v>
      </c>
      <c r="F13" s="4">
        <v>1668</v>
      </c>
      <c r="G13" s="4">
        <v>1720</v>
      </c>
      <c r="H13" s="4">
        <v>1867</v>
      </c>
      <c r="I13" s="4">
        <v>2189</v>
      </c>
      <c r="J13" s="4">
        <v>2316</v>
      </c>
      <c r="K13" s="4">
        <v>2526</v>
      </c>
      <c r="L13" s="4">
        <v>2845</v>
      </c>
      <c r="M13" s="4">
        <v>2551</v>
      </c>
      <c r="N13" s="4">
        <v>2539</v>
      </c>
      <c r="O13" s="4">
        <v>2287</v>
      </c>
      <c r="P13" s="4">
        <v>2294</v>
      </c>
      <c r="Q13" s="4">
        <v>2236</v>
      </c>
      <c r="R13" s="4">
        <v>2321</v>
      </c>
      <c r="S13" s="4">
        <v>2259</v>
      </c>
      <c r="T13" s="4">
        <v>2307</v>
      </c>
      <c r="U13" s="4">
        <v>2389</v>
      </c>
      <c r="V13" s="4">
        <v>2504</v>
      </c>
      <c r="W13" s="4">
        <v>2594</v>
      </c>
      <c r="X13" s="4">
        <v>2768</v>
      </c>
      <c r="Y13" s="4">
        <v>2867</v>
      </c>
      <c r="Z13" s="4">
        <v>3116</v>
      </c>
      <c r="AA13" s="4">
        <v>3272</v>
      </c>
      <c r="AB13" s="4">
        <v>3539</v>
      </c>
      <c r="AC13" s="7">
        <f t="shared" si="1"/>
        <v>8.1601466992665031E-2</v>
      </c>
    </row>
    <row r="14" spans="1:30" x14ac:dyDescent="0.2">
      <c r="B14" t="s">
        <v>6</v>
      </c>
      <c r="C14" s="4">
        <v>2056</v>
      </c>
      <c r="D14" s="4">
        <v>2270</v>
      </c>
      <c r="E14" s="4">
        <v>3558</v>
      </c>
      <c r="F14" s="4">
        <v>4376</v>
      </c>
      <c r="G14" s="4">
        <v>4823</v>
      </c>
      <c r="H14" s="4">
        <v>5478</v>
      </c>
      <c r="I14" s="4">
        <v>6099</v>
      </c>
      <c r="J14" s="4">
        <v>6616</v>
      </c>
      <c r="K14" s="4">
        <v>7790</v>
      </c>
      <c r="L14" s="4">
        <v>8508</v>
      </c>
      <c r="M14" s="4">
        <v>8478</v>
      </c>
      <c r="N14" s="4">
        <v>8522</v>
      </c>
      <c r="O14" s="4">
        <v>6328</v>
      </c>
      <c r="P14" s="4">
        <v>6633</v>
      </c>
      <c r="Q14" s="4">
        <v>6279</v>
      </c>
      <c r="R14" s="4">
        <v>6331</v>
      </c>
      <c r="S14" s="4">
        <v>6137</v>
      </c>
      <c r="T14" s="4">
        <v>6428</v>
      </c>
      <c r="U14" s="4">
        <v>6662</v>
      </c>
      <c r="V14" s="4">
        <v>7153</v>
      </c>
      <c r="W14" s="4">
        <v>7599</v>
      </c>
      <c r="X14" s="4">
        <v>8120</v>
      </c>
      <c r="Y14" s="4">
        <v>8235</v>
      </c>
      <c r="Z14" s="4">
        <v>9063</v>
      </c>
      <c r="AA14" s="4">
        <v>9392</v>
      </c>
      <c r="AB14" s="4">
        <v>9945</v>
      </c>
      <c r="AC14" s="7">
        <f t="shared" si="1"/>
        <v>5.8879897785349231E-2</v>
      </c>
    </row>
    <row r="15" spans="1:30" x14ac:dyDescent="0.2">
      <c r="B15" t="s">
        <v>7</v>
      </c>
      <c r="C15" s="4">
        <v>3686</v>
      </c>
      <c r="D15" s="4">
        <v>4067</v>
      </c>
      <c r="E15" s="4">
        <v>5288</v>
      </c>
      <c r="F15" s="4">
        <v>6464</v>
      </c>
      <c r="G15" s="4">
        <v>6901</v>
      </c>
      <c r="H15" s="4">
        <v>7955</v>
      </c>
      <c r="I15" s="4">
        <v>8211</v>
      </c>
      <c r="J15" s="4">
        <v>8998</v>
      </c>
      <c r="K15" s="4">
        <v>9629</v>
      </c>
      <c r="L15" s="4">
        <v>10050</v>
      </c>
      <c r="M15" s="4">
        <v>9470</v>
      </c>
      <c r="N15" s="4">
        <v>9086</v>
      </c>
      <c r="O15" s="4">
        <v>8490</v>
      </c>
      <c r="P15" s="4">
        <v>8284</v>
      </c>
      <c r="Q15" s="4">
        <v>8091</v>
      </c>
      <c r="R15" s="4">
        <v>8478</v>
      </c>
      <c r="S15" s="4">
        <v>8294</v>
      </c>
      <c r="T15" s="4">
        <v>8678</v>
      </c>
      <c r="U15" s="4">
        <v>8722</v>
      </c>
      <c r="V15" s="4">
        <v>9307</v>
      </c>
      <c r="W15" s="4">
        <v>9857</v>
      </c>
      <c r="X15" s="4">
        <v>10414</v>
      </c>
      <c r="Y15" s="4">
        <v>10724</v>
      </c>
      <c r="Z15" s="4">
        <v>11816</v>
      </c>
      <c r="AA15" s="4">
        <v>12480</v>
      </c>
      <c r="AB15" s="4">
        <v>13256</v>
      </c>
      <c r="AC15" s="7">
        <f t="shared" si="1"/>
        <v>6.2179487179487181E-2</v>
      </c>
    </row>
    <row r="16" spans="1:30" x14ac:dyDescent="0.2">
      <c r="B16" t="s">
        <v>8</v>
      </c>
      <c r="C16" s="4">
        <v>12475</v>
      </c>
      <c r="D16" s="4">
        <v>13303</v>
      </c>
      <c r="E16" s="4">
        <v>14556</v>
      </c>
      <c r="F16" s="4">
        <v>16237</v>
      </c>
      <c r="G16" s="4">
        <v>18571</v>
      </c>
      <c r="H16" s="4">
        <v>21007</v>
      </c>
      <c r="I16" s="4">
        <v>23912</v>
      </c>
      <c r="J16" s="4">
        <v>25181</v>
      </c>
      <c r="K16" s="4">
        <v>29453</v>
      </c>
      <c r="L16" s="4">
        <v>31640</v>
      </c>
      <c r="M16" s="4">
        <v>32970</v>
      </c>
      <c r="N16" s="4">
        <v>30854</v>
      </c>
      <c r="O16" s="4">
        <v>28008</v>
      </c>
      <c r="P16" s="4">
        <v>26907</v>
      </c>
      <c r="Q16" s="4">
        <v>27282</v>
      </c>
      <c r="R16" s="4">
        <v>28535</v>
      </c>
      <c r="S16" s="4">
        <v>27220</v>
      </c>
      <c r="T16" s="4">
        <v>27981</v>
      </c>
      <c r="U16" s="4">
        <v>28580</v>
      </c>
      <c r="V16" s="4">
        <v>30610</v>
      </c>
      <c r="W16" s="4">
        <v>33890</v>
      </c>
      <c r="X16" s="4">
        <v>37526</v>
      </c>
      <c r="Y16" s="4">
        <v>37515</v>
      </c>
      <c r="Z16" s="4">
        <v>40869</v>
      </c>
      <c r="AA16" s="4">
        <v>44349</v>
      </c>
      <c r="AB16" s="4">
        <v>46285</v>
      </c>
      <c r="AC16" s="7">
        <f t="shared" si="1"/>
        <v>4.3653746420437893E-2</v>
      </c>
    </row>
    <row r="17" spans="2:29" x14ac:dyDescent="0.2">
      <c r="B17" t="s">
        <v>9</v>
      </c>
      <c r="C17" s="4">
        <v>1522</v>
      </c>
      <c r="D17" s="4">
        <v>1710</v>
      </c>
      <c r="E17" s="4">
        <v>2620</v>
      </c>
      <c r="F17" s="4">
        <v>3011</v>
      </c>
      <c r="G17" s="4">
        <v>3079</v>
      </c>
      <c r="H17" s="4">
        <v>3320</v>
      </c>
      <c r="I17" s="4">
        <v>3785</v>
      </c>
      <c r="J17" s="4">
        <v>4136</v>
      </c>
      <c r="K17" s="4">
        <v>4568</v>
      </c>
      <c r="L17" s="4">
        <v>4720</v>
      </c>
      <c r="M17" s="4">
        <v>4440</v>
      </c>
      <c r="N17" s="4">
        <v>4518</v>
      </c>
      <c r="O17" s="4">
        <v>3931</v>
      </c>
      <c r="P17" s="4">
        <v>3953</v>
      </c>
      <c r="Q17" s="4">
        <v>4022</v>
      </c>
      <c r="R17" s="4">
        <v>4314</v>
      </c>
      <c r="S17" s="4">
        <v>4130</v>
      </c>
      <c r="T17" s="4">
        <v>4164</v>
      </c>
      <c r="U17" s="4">
        <v>4253</v>
      </c>
      <c r="V17" s="4">
        <v>4424</v>
      </c>
      <c r="W17" s="4">
        <v>4575</v>
      </c>
      <c r="X17" s="4">
        <v>4939</v>
      </c>
      <c r="Y17" s="4">
        <v>5104</v>
      </c>
      <c r="Z17" s="4">
        <v>5650</v>
      </c>
      <c r="AA17" s="4">
        <v>5792</v>
      </c>
      <c r="AB17" s="4">
        <v>6199</v>
      </c>
      <c r="AC17" s="7">
        <f t="shared" si="1"/>
        <v>7.026933701657459E-2</v>
      </c>
    </row>
    <row r="18" spans="2:29" x14ac:dyDescent="0.2">
      <c r="B18" t="s">
        <v>10</v>
      </c>
      <c r="C18" s="4">
        <v>5927</v>
      </c>
      <c r="D18" s="4">
        <v>6401</v>
      </c>
      <c r="E18" s="4">
        <v>6798</v>
      </c>
      <c r="F18" s="4">
        <v>7128</v>
      </c>
      <c r="G18" s="4">
        <v>7690</v>
      </c>
      <c r="H18" s="4">
        <v>8564</v>
      </c>
      <c r="I18" s="4">
        <v>9036</v>
      </c>
      <c r="J18" s="4">
        <v>9751</v>
      </c>
      <c r="K18" s="4">
        <v>10655</v>
      </c>
      <c r="L18" s="4">
        <v>10916</v>
      </c>
      <c r="M18" s="4">
        <v>10215</v>
      </c>
      <c r="N18" s="4">
        <v>9752</v>
      </c>
      <c r="O18" s="4">
        <v>9139</v>
      </c>
      <c r="P18" s="4">
        <v>9141</v>
      </c>
      <c r="Q18" s="4">
        <v>8826</v>
      </c>
      <c r="R18" s="4">
        <v>9259</v>
      </c>
      <c r="S18" s="4">
        <v>9174</v>
      </c>
      <c r="T18" s="4">
        <v>9308</v>
      </c>
      <c r="U18" s="4">
        <v>9586</v>
      </c>
      <c r="V18" s="4">
        <v>10096</v>
      </c>
      <c r="W18" s="4">
        <v>10827</v>
      </c>
      <c r="X18" s="4">
        <v>11592</v>
      </c>
      <c r="Y18" s="4">
        <v>11603</v>
      </c>
      <c r="Z18" s="4">
        <v>13075</v>
      </c>
      <c r="AA18" s="4">
        <v>13596</v>
      </c>
      <c r="AB18" s="4">
        <v>14293</v>
      </c>
      <c r="AC18" s="7">
        <f t="shared" si="1"/>
        <v>5.1265077964107092E-2</v>
      </c>
    </row>
    <row r="19" spans="2:29" x14ac:dyDescent="0.2">
      <c r="B19" t="s">
        <v>21</v>
      </c>
      <c r="C19" s="4">
        <v>6741</v>
      </c>
      <c r="D19" s="4">
        <v>8139</v>
      </c>
      <c r="E19" s="4">
        <v>11975</v>
      </c>
      <c r="F19" s="4">
        <v>12933</v>
      </c>
      <c r="G19" s="4">
        <v>14031</v>
      </c>
      <c r="H19" s="4">
        <v>17205</v>
      </c>
      <c r="I19" s="4">
        <v>17394</v>
      </c>
      <c r="J19" s="4">
        <v>19348</v>
      </c>
      <c r="K19" s="4">
        <v>20158</v>
      </c>
      <c r="L19" s="4">
        <v>20492</v>
      </c>
      <c r="M19" s="4">
        <v>19415</v>
      </c>
      <c r="N19" s="4">
        <v>20507</v>
      </c>
      <c r="O19" s="4">
        <v>19218</v>
      </c>
      <c r="P19" s="4">
        <v>18061</v>
      </c>
      <c r="Q19" s="4">
        <v>18633</v>
      </c>
      <c r="R19" s="4">
        <v>19267</v>
      </c>
      <c r="S19" s="4">
        <v>19426</v>
      </c>
      <c r="T19" s="4">
        <v>20199</v>
      </c>
      <c r="U19" s="4">
        <v>20777</v>
      </c>
      <c r="V19" s="4">
        <v>22071</v>
      </c>
      <c r="W19" s="4">
        <v>25062</v>
      </c>
      <c r="X19" s="4">
        <v>25300</v>
      </c>
      <c r="Y19" s="4">
        <v>26405</v>
      </c>
      <c r="Z19" s="4">
        <v>29086</v>
      </c>
      <c r="AA19" s="4">
        <v>30556</v>
      </c>
      <c r="AB19" s="4">
        <v>32388</v>
      </c>
      <c r="AC19" s="7">
        <f t="shared" si="1"/>
        <v>5.9955491556486454E-2</v>
      </c>
    </row>
    <row r="20" spans="2:29" x14ac:dyDescent="0.2">
      <c r="B20" t="s">
        <v>24</v>
      </c>
      <c r="C20" s="4">
        <v>1433</v>
      </c>
      <c r="D20" s="4">
        <v>1545</v>
      </c>
      <c r="E20" s="4">
        <v>2558</v>
      </c>
      <c r="F20" s="4">
        <v>2857</v>
      </c>
      <c r="G20" s="4">
        <v>3098</v>
      </c>
      <c r="H20" s="4">
        <v>3384</v>
      </c>
      <c r="I20" s="4">
        <v>3891</v>
      </c>
      <c r="J20" s="4">
        <v>4342</v>
      </c>
      <c r="K20" s="4">
        <v>5090</v>
      </c>
      <c r="L20" s="4">
        <v>5321</v>
      </c>
      <c r="M20" s="4">
        <v>5276</v>
      </c>
      <c r="N20" s="4">
        <v>5020</v>
      </c>
      <c r="O20" s="4">
        <v>4725</v>
      </c>
      <c r="P20" s="4">
        <v>4786</v>
      </c>
      <c r="Q20" s="4">
        <v>4618</v>
      </c>
      <c r="R20" s="4">
        <v>4635</v>
      </c>
      <c r="S20" s="4">
        <v>4684</v>
      </c>
      <c r="T20" s="4">
        <v>4863</v>
      </c>
      <c r="U20" s="4">
        <v>5068</v>
      </c>
      <c r="V20" s="4">
        <v>5349</v>
      </c>
      <c r="W20" s="4">
        <v>5666</v>
      </c>
      <c r="X20" s="4">
        <v>6106</v>
      </c>
      <c r="Y20" s="4">
        <v>6280</v>
      </c>
      <c r="Z20" s="4">
        <v>6945</v>
      </c>
      <c r="AA20" s="4">
        <v>7330</v>
      </c>
      <c r="AB20" s="4">
        <v>7750</v>
      </c>
      <c r="AC20" s="7">
        <f t="shared" si="1"/>
        <v>5.7298772169167803E-2</v>
      </c>
    </row>
    <row r="21" spans="2:29" x14ac:dyDescent="0.2">
      <c r="B21" t="s">
        <v>20</v>
      </c>
      <c r="C21" s="4">
        <v>1797</v>
      </c>
      <c r="D21" s="4">
        <v>1831</v>
      </c>
      <c r="E21" s="4">
        <v>1984</v>
      </c>
      <c r="F21" s="4">
        <v>2065</v>
      </c>
      <c r="G21" s="4">
        <v>2177</v>
      </c>
      <c r="H21" s="4">
        <v>2322</v>
      </c>
      <c r="I21" s="4">
        <v>2515</v>
      </c>
      <c r="J21" s="4">
        <v>2791</v>
      </c>
      <c r="K21" s="4">
        <v>3103</v>
      </c>
      <c r="L21" s="4">
        <v>3147</v>
      </c>
      <c r="M21" s="4">
        <v>3325</v>
      </c>
      <c r="N21" s="4">
        <v>3143</v>
      </c>
      <c r="O21" s="4">
        <v>2823</v>
      </c>
      <c r="P21" s="4">
        <v>2721</v>
      </c>
      <c r="Q21" s="4">
        <v>2719</v>
      </c>
      <c r="R21" s="4">
        <v>2813</v>
      </c>
      <c r="S21" s="4">
        <v>2802</v>
      </c>
      <c r="T21" s="4">
        <v>3043</v>
      </c>
      <c r="U21" s="4">
        <v>3131</v>
      </c>
      <c r="V21" s="4">
        <v>3313</v>
      </c>
      <c r="W21" s="4">
        <v>3502</v>
      </c>
      <c r="X21" s="4">
        <v>3755</v>
      </c>
      <c r="Y21" s="4">
        <v>4126</v>
      </c>
      <c r="Z21" s="4">
        <v>4401</v>
      </c>
      <c r="AA21" s="4">
        <v>4705</v>
      </c>
      <c r="AB21" s="4">
        <v>4891</v>
      </c>
      <c r="AC21" s="7">
        <f t="shared" si="1"/>
        <v>3.9532412327311368E-2</v>
      </c>
    </row>
    <row r="22" spans="2:29" x14ac:dyDescent="0.2">
      <c r="B22" t="s">
        <v>11</v>
      </c>
      <c r="C22" s="4">
        <v>425</v>
      </c>
      <c r="D22" s="4">
        <v>462</v>
      </c>
      <c r="E22" s="4">
        <v>679</v>
      </c>
      <c r="F22" s="4">
        <v>803</v>
      </c>
      <c r="G22" s="4">
        <v>859</v>
      </c>
      <c r="H22" s="4">
        <v>929</v>
      </c>
      <c r="I22" s="4">
        <v>1120</v>
      </c>
      <c r="J22" s="4">
        <v>1202</v>
      </c>
      <c r="K22" s="4">
        <v>1252</v>
      </c>
      <c r="L22" s="4">
        <v>1279</v>
      </c>
      <c r="M22" s="4">
        <v>1325</v>
      </c>
      <c r="N22" s="4">
        <v>1213</v>
      </c>
      <c r="O22" s="4">
        <v>1145</v>
      </c>
      <c r="P22" s="4">
        <v>1157</v>
      </c>
      <c r="Q22" s="4">
        <v>1151</v>
      </c>
      <c r="R22" s="4">
        <v>1186</v>
      </c>
      <c r="S22" s="4">
        <v>1171</v>
      </c>
      <c r="T22" s="4">
        <v>1203</v>
      </c>
      <c r="U22" s="4">
        <v>1261</v>
      </c>
      <c r="V22" s="4">
        <v>1301</v>
      </c>
      <c r="W22" s="4">
        <v>1373</v>
      </c>
      <c r="X22" s="4">
        <v>1489</v>
      </c>
      <c r="Y22" s="4">
        <v>1546</v>
      </c>
      <c r="Z22" s="4">
        <v>1719</v>
      </c>
      <c r="AA22" s="4">
        <v>1859</v>
      </c>
      <c r="AB22" s="4">
        <v>1955</v>
      </c>
      <c r="AC22" s="7">
        <f t="shared" si="1"/>
        <v>5.1640667025282409E-2</v>
      </c>
    </row>
    <row r="23" spans="2:29" x14ac:dyDescent="0.2">
      <c r="B23" t="s">
        <v>22</v>
      </c>
      <c r="C23" s="4">
        <v>8187</v>
      </c>
      <c r="D23" s="4">
        <v>8818</v>
      </c>
      <c r="E23" s="4">
        <v>9817</v>
      </c>
      <c r="F23" s="4">
        <v>11023</v>
      </c>
      <c r="G23" s="4">
        <v>11758</v>
      </c>
      <c r="H23" s="4">
        <v>12473</v>
      </c>
      <c r="I23" s="4">
        <v>13393</v>
      </c>
      <c r="J23" s="4">
        <v>15774</v>
      </c>
      <c r="K23" s="4">
        <v>16569</v>
      </c>
      <c r="L23" s="4">
        <v>17769</v>
      </c>
      <c r="M23" s="4">
        <v>17796</v>
      </c>
      <c r="N23" s="4">
        <v>17260</v>
      </c>
      <c r="O23" s="4">
        <v>16186</v>
      </c>
      <c r="P23" s="4">
        <v>14662</v>
      </c>
      <c r="Q23" s="4">
        <v>15047</v>
      </c>
      <c r="R23" s="4">
        <v>15203</v>
      </c>
      <c r="S23" s="4">
        <v>15222</v>
      </c>
      <c r="T23" s="4">
        <v>15600</v>
      </c>
      <c r="U23" s="4">
        <v>16860</v>
      </c>
      <c r="V23" s="4">
        <v>17847</v>
      </c>
      <c r="W23" s="4">
        <v>19050</v>
      </c>
      <c r="X23" s="4">
        <v>20428</v>
      </c>
      <c r="Y23" s="4">
        <v>21395</v>
      </c>
      <c r="Z23" s="4">
        <v>23591</v>
      </c>
      <c r="AA23" s="4">
        <v>25239</v>
      </c>
      <c r="AB23" s="4">
        <v>28136</v>
      </c>
      <c r="AC23" s="7">
        <f t="shared" si="1"/>
        <v>0.1147826776021237</v>
      </c>
    </row>
    <row r="24" spans="2:29" x14ac:dyDescent="0.2">
      <c r="B24" t="s">
        <v>12</v>
      </c>
      <c r="C24" s="4">
        <v>5056</v>
      </c>
      <c r="D24" s="4">
        <v>5458</v>
      </c>
      <c r="E24" s="4">
        <v>5870</v>
      </c>
      <c r="F24" s="4">
        <v>6318</v>
      </c>
      <c r="G24" s="4">
        <v>6597</v>
      </c>
      <c r="H24" s="4">
        <v>7035</v>
      </c>
      <c r="I24" s="4">
        <v>7446</v>
      </c>
      <c r="J24" s="4">
        <v>8364</v>
      </c>
      <c r="K24" s="4">
        <v>9330</v>
      </c>
      <c r="L24" s="4">
        <v>10111</v>
      </c>
      <c r="M24" s="4">
        <v>9952</v>
      </c>
      <c r="N24" s="4">
        <v>10026</v>
      </c>
      <c r="O24" s="4">
        <v>9876</v>
      </c>
      <c r="P24" s="4">
        <v>9417</v>
      </c>
      <c r="Q24" s="4">
        <v>9623</v>
      </c>
      <c r="R24" s="4">
        <v>9722</v>
      </c>
      <c r="S24" s="4">
        <v>9977</v>
      </c>
      <c r="T24" s="4">
        <v>10162</v>
      </c>
      <c r="U24" s="4">
        <v>10334</v>
      </c>
      <c r="V24" s="4">
        <v>10846</v>
      </c>
      <c r="W24" s="4">
        <v>11229</v>
      </c>
      <c r="X24" s="4">
        <v>12068</v>
      </c>
      <c r="Y24" s="4">
        <v>13010</v>
      </c>
      <c r="Z24" s="4">
        <v>13977</v>
      </c>
      <c r="AA24" s="4">
        <v>14799</v>
      </c>
      <c r="AB24" s="4">
        <v>15493</v>
      </c>
      <c r="AC24" s="7">
        <f t="shared" si="1"/>
        <v>4.6895060477059262E-2</v>
      </c>
    </row>
    <row r="25" spans="2:29" x14ac:dyDescent="0.2">
      <c r="B25" t="s">
        <v>23</v>
      </c>
      <c r="C25" s="4">
        <f>SUM(C8:C24)</f>
        <v>71554</v>
      </c>
      <c r="D25" s="4">
        <f t="shared" ref="D25:F25" si="2">SUM(D8:D24)</f>
        <v>77989</v>
      </c>
      <c r="E25" s="4">
        <f t="shared" si="2"/>
        <v>93756</v>
      </c>
      <c r="F25" s="4">
        <f t="shared" si="2"/>
        <v>104588</v>
      </c>
      <c r="G25" s="4">
        <v>114579</v>
      </c>
      <c r="H25" s="4">
        <v>127784</v>
      </c>
      <c r="I25" s="4">
        <v>138922</v>
      </c>
      <c r="J25" s="4">
        <v>152388</v>
      </c>
      <c r="K25" s="4">
        <v>168316</v>
      </c>
      <c r="L25" s="4">
        <v>177679</v>
      </c>
      <c r="M25" s="4">
        <v>173834</v>
      </c>
      <c r="N25" s="4">
        <v>168878</v>
      </c>
      <c r="O25" s="4">
        <v>154664</v>
      </c>
      <c r="P25" s="4">
        <v>149663</v>
      </c>
      <c r="Q25" s="4">
        <v>149705</v>
      </c>
      <c r="R25" s="4">
        <v>153867</v>
      </c>
      <c r="S25" s="4">
        <v>152435</v>
      </c>
      <c r="T25" s="4">
        <v>157247</v>
      </c>
      <c r="U25" s="4">
        <v>163295</v>
      </c>
      <c r="V25" s="4">
        <v>171741</v>
      </c>
      <c r="W25" s="4">
        <v>185450</v>
      </c>
      <c r="X25" s="4">
        <v>201500</v>
      </c>
      <c r="Y25" s="4">
        <v>205364</v>
      </c>
      <c r="Z25" s="4">
        <v>224748</v>
      </c>
      <c r="AA25" s="4">
        <v>237842</v>
      </c>
      <c r="AB25" s="4">
        <v>252286</v>
      </c>
      <c r="AC25" s="7">
        <f t="shared" si="1"/>
        <v>6.0729391781098374E-2</v>
      </c>
    </row>
    <row r="26" spans="2:29" x14ac:dyDescent="0.2">
      <c r="B26" t="s">
        <v>28</v>
      </c>
      <c r="C26" s="4">
        <f>SUM(C8:C24)-C25</f>
        <v>0</v>
      </c>
      <c r="D26" s="4">
        <f t="shared" ref="D26:Q26" si="3">SUM(D8:D24)-D25</f>
        <v>0</v>
      </c>
      <c r="E26" s="4">
        <f t="shared" si="3"/>
        <v>0</v>
      </c>
      <c r="F26" s="4">
        <f t="shared" si="3"/>
        <v>0</v>
      </c>
      <c r="G26" s="4">
        <f t="shared" si="3"/>
        <v>0</v>
      </c>
      <c r="H26" s="4">
        <f t="shared" si="3"/>
        <v>0</v>
      </c>
      <c r="I26" s="4">
        <f t="shared" si="3"/>
        <v>0</v>
      </c>
      <c r="J26" s="4">
        <f t="shared" si="3"/>
        <v>0</v>
      </c>
      <c r="K26" s="4">
        <f t="shared" si="3"/>
        <v>0</v>
      </c>
      <c r="L26" s="4">
        <f t="shared" si="3"/>
        <v>0</v>
      </c>
      <c r="M26" s="4">
        <f t="shared" si="3"/>
        <v>0</v>
      </c>
      <c r="N26" s="4">
        <f t="shared" si="3"/>
        <v>0</v>
      </c>
      <c r="O26" s="4">
        <f t="shared" si="3"/>
        <v>0</v>
      </c>
      <c r="P26" s="4">
        <f t="shared" si="3"/>
        <v>0</v>
      </c>
      <c r="Q26" s="4">
        <f t="shared" si="3"/>
        <v>0</v>
      </c>
      <c r="R26" s="4">
        <f t="shared" ref="R26:T26" si="4">SUM(R8:R24)-R25</f>
        <v>0</v>
      </c>
      <c r="S26" s="4">
        <f t="shared" si="4"/>
        <v>0</v>
      </c>
      <c r="T26" s="4">
        <f t="shared" si="4"/>
        <v>0</v>
      </c>
      <c r="U26" s="4">
        <f t="shared" ref="U26:W26" si="5">SUM(U8:U24)-U25</f>
        <v>0</v>
      </c>
      <c r="V26" s="4">
        <f t="shared" si="5"/>
        <v>0</v>
      </c>
      <c r="W26" s="4">
        <f t="shared" si="5"/>
        <v>0</v>
      </c>
      <c r="X26" s="4">
        <f t="shared" ref="X26:Y26" si="6">SUM(X8:X24)-X25</f>
        <v>0</v>
      </c>
      <c r="Y26" s="4">
        <f t="shared" si="6"/>
        <v>0</v>
      </c>
      <c r="Z26" s="4">
        <f t="shared" ref="Z26:AB26" si="7">SUM(Z8:Z24)-Z25</f>
        <v>0</v>
      </c>
      <c r="AA26" s="4">
        <f t="shared" si="7"/>
        <v>0</v>
      </c>
      <c r="AB26" s="4">
        <f t="shared" si="7"/>
        <v>0</v>
      </c>
    </row>
    <row r="27" spans="2:29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X27" s="4"/>
      <c r="Y27" s="4"/>
      <c r="Z27" s="4"/>
      <c r="AA27" s="4"/>
      <c r="AB27" s="4"/>
    </row>
    <row r="28" spans="2:29" x14ac:dyDescent="0.2">
      <c r="B28" t="s">
        <v>59</v>
      </c>
      <c r="F28" s="4">
        <f>F25-F24-F21</f>
        <v>96205</v>
      </c>
      <c r="G28" s="4">
        <f t="shared" ref="G28:Y28" si="8">G25-G24-G21</f>
        <v>105805</v>
      </c>
      <c r="H28" s="4">
        <f t="shared" si="8"/>
        <v>118427</v>
      </c>
      <c r="I28" s="4">
        <f t="shared" si="8"/>
        <v>128961</v>
      </c>
      <c r="J28" s="4">
        <f t="shared" si="8"/>
        <v>141233</v>
      </c>
      <c r="K28" s="4">
        <f t="shared" si="8"/>
        <v>155883</v>
      </c>
      <c r="L28" s="4">
        <f t="shared" si="8"/>
        <v>164421</v>
      </c>
      <c r="M28" s="4">
        <f t="shared" si="8"/>
        <v>160557</v>
      </c>
      <c r="N28" s="4">
        <f t="shared" si="8"/>
        <v>155709</v>
      </c>
      <c r="O28" s="4">
        <f t="shared" si="8"/>
        <v>141965</v>
      </c>
      <c r="P28" s="4">
        <f t="shared" si="8"/>
        <v>137525</v>
      </c>
      <c r="Q28" s="4">
        <f t="shared" si="8"/>
        <v>137363</v>
      </c>
      <c r="R28" s="4">
        <f t="shared" si="8"/>
        <v>141332</v>
      </c>
      <c r="S28" s="4">
        <f t="shared" si="8"/>
        <v>139656</v>
      </c>
      <c r="T28" s="4">
        <f t="shared" si="8"/>
        <v>144042</v>
      </c>
      <c r="U28" s="4">
        <f t="shared" si="8"/>
        <v>149830</v>
      </c>
      <c r="V28" s="4">
        <f t="shared" si="8"/>
        <v>157582</v>
      </c>
      <c r="W28" s="4">
        <f t="shared" si="8"/>
        <v>170719</v>
      </c>
      <c r="X28" s="4">
        <f t="shared" si="8"/>
        <v>185677</v>
      </c>
      <c r="Y28" s="4">
        <f t="shared" si="8"/>
        <v>188228</v>
      </c>
      <c r="Z28" s="4">
        <f t="shared" ref="Z28:AB28" si="9">Z25-Z24-Z21</f>
        <v>206370</v>
      </c>
      <c r="AA28" s="4">
        <f t="shared" si="9"/>
        <v>218338</v>
      </c>
      <c r="AB28" s="4">
        <f t="shared" si="9"/>
        <v>231902</v>
      </c>
    </row>
    <row r="29" spans="2:29" x14ac:dyDescent="0.2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2:29" x14ac:dyDescent="0.2">
      <c r="B30" t="s">
        <v>132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292.28017382000007</v>
      </c>
      <c r="AB30" s="4">
        <v>1589</v>
      </c>
    </row>
    <row r="32" spans="2:29" x14ac:dyDescent="0.2">
      <c r="B32" s="2" t="s">
        <v>13</v>
      </c>
    </row>
    <row r="33" spans="2:32" s="15" customFormat="1" x14ac:dyDescent="0.2">
      <c r="C33" s="15" t="s">
        <v>58</v>
      </c>
      <c r="D33" s="15" t="s">
        <v>58</v>
      </c>
      <c r="E33" s="15" t="s">
        <v>58</v>
      </c>
      <c r="F33" s="15" t="s">
        <v>58</v>
      </c>
      <c r="G33" s="15" t="s">
        <v>58</v>
      </c>
      <c r="H33" s="15" t="s">
        <v>58</v>
      </c>
      <c r="I33" s="15" t="s">
        <v>58</v>
      </c>
      <c r="J33" s="15" t="s">
        <v>58</v>
      </c>
      <c r="K33" s="15" t="s">
        <v>58</v>
      </c>
      <c r="L33" s="15" t="s">
        <v>58</v>
      </c>
      <c r="M33" s="15" t="s">
        <v>58</v>
      </c>
      <c r="N33" s="15" t="s">
        <v>58</v>
      </c>
      <c r="O33" s="15" t="s">
        <v>58</v>
      </c>
      <c r="P33" s="15" t="s">
        <v>58</v>
      </c>
      <c r="Q33" s="15" t="s">
        <v>58</v>
      </c>
      <c r="R33" s="15" t="s">
        <v>58</v>
      </c>
      <c r="S33" s="15" t="s">
        <v>58</v>
      </c>
      <c r="T33" s="15" t="s">
        <v>58</v>
      </c>
      <c r="U33" s="15" t="s">
        <v>58</v>
      </c>
      <c r="V33" s="15" t="s">
        <v>58</v>
      </c>
      <c r="W33" s="15" t="s">
        <v>58</v>
      </c>
      <c r="X33" s="15" t="s">
        <v>58</v>
      </c>
      <c r="Y33" s="15" t="s">
        <v>58</v>
      </c>
      <c r="Z33" s="15" t="s">
        <v>58</v>
      </c>
      <c r="AA33" s="15" t="s">
        <v>58</v>
      </c>
      <c r="AB33" s="15" t="s">
        <v>58</v>
      </c>
    </row>
    <row r="34" spans="2:32" x14ac:dyDescent="0.2">
      <c r="B34" s="3"/>
      <c r="C34" s="3">
        <v>2000</v>
      </c>
      <c r="D34" s="3">
        <f>C34+1</f>
        <v>2001</v>
      </c>
      <c r="E34" s="3">
        <f t="shared" ref="E34:U34" si="10">D34+1</f>
        <v>2002</v>
      </c>
      <c r="F34" s="3">
        <f t="shared" si="10"/>
        <v>2003</v>
      </c>
      <c r="G34" s="3">
        <f t="shared" si="10"/>
        <v>2004</v>
      </c>
      <c r="H34" s="3">
        <f t="shared" si="10"/>
        <v>2005</v>
      </c>
      <c r="I34" s="3">
        <f t="shared" si="10"/>
        <v>2006</v>
      </c>
      <c r="J34" s="3">
        <f t="shared" si="10"/>
        <v>2007</v>
      </c>
      <c r="K34" s="3">
        <f t="shared" si="10"/>
        <v>2008</v>
      </c>
      <c r="L34" s="3">
        <f t="shared" si="10"/>
        <v>2009</v>
      </c>
      <c r="M34" s="3">
        <f t="shared" si="10"/>
        <v>2010</v>
      </c>
      <c r="N34" s="3">
        <f t="shared" si="10"/>
        <v>2011</v>
      </c>
      <c r="O34" s="3">
        <f t="shared" si="10"/>
        <v>2012</v>
      </c>
      <c r="P34" s="3">
        <f t="shared" si="10"/>
        <v>2013</v>
      </c>
      <c r="Q34" s="3">
        <f t="shared" si="10"/>
        <v>2014</v>
      </c>
      <c r="R34" s="3">
        <f t="shared" si="10"/>
        <v>2015</v>
      </c>
      <c r="S34" s="3">
        <f t="shared" si="10"/>
        <v>2016</v>
      </c>
      <c r="T34" s="3">
        <f t="shared" si="10"/>
        <v>2017</v>
      </c>
      <c r="U34" s="3">
        <f t="shared" si="10"/>
        <v>2018</v>
      </c>
      <c r="V34" s="3">
        <f t="shared" ref="V34" si="11">U34+1</f>
        <v>2019</v>
      </c>
      <c r="W34" s="3">
        <f t="shared" ref="W34:AB34" si="12">V34+1</f>
        <v>2020</v>
      </c>
      <c r="X34" s="3">
        <f t="shared" si="12"/>
        <v>2021</v>
      </c>
      <c r="Y34" s="3">
        <f t="shared" si="12"/>
        <v>2022</v>
      </c>
      <c r="Z34" s="3">
        <f t="shared" si="12"/>
        <v>2023</v>
      </c>
      <c r="AA34" s="3">
        <f t="shared" si="12"/>
        <v>2024</v>
      </c>
      <c r="AB34" s="3">
        <f t="shared" si="12"/>
        <v>2025</v>
      </c>
      <c r="AC34" s="3"/>
      <c r="AD34" s="3"/>
    </row>
    <row r="35" spans="2:32" x14ac:dyDescent="0.2">
      <c r="B35" t="s">
        <v>0</v>
      </c>
      <c r="C35" s="4">
        <v>1980</v>
      </c>
      <c r="D35" s="4">
        <v>2233</v>
      </c>
      <c r="E35" s="4">
        <v>2455</v>
      </c>
      <c r="F35" s="4">
        <v>2825</v>
      </c>
      <c r="G35" s="4">
        <v>3072</v>
      </c>
      <c r="H35" s="4">
        <v>3703</v>
      </c>
      <c r="I35" s="4">
        <v>4491</v>
      </c>
      <c r="J35" s="4">
        <v>5044</v>
      </c>
      <c r="K35" s="4">
        <v>5316</v>
      </c>
      <c r="L35" s="4">
        <v>5432</v>
      </c>
      <c r="M35" s="4">
        <v>4337</v>
      </c>
      <c r="N35" s="4">
        <v>3115</v>
      </c>
      <c r="O35" s="4">
        <v>2869</v>
      </c>
      <c r="P35" s="4">
        <v>2193</v>
      </c>
      <c r="Q35" s="4">
        <v>2296</v>
      </c>
      <c r="R35" s="4">
        <v>2272</v>
      </c>
      <c r="S35" s="4">
        <v>1586</v>
      </c>
      <c r="T35" s="4">
        <v>1897</v>
      </c>
      <c r="U35" s="4">
        <v>2416</v>
      </c>
      <c r="V35" s="4">
        <v>2097</v>
      </c>
      <c r="W35" s="4">
        <v>2505</v>
      </c>
      <c r="X35" s="4">
        <v>3339</v>
      </c>
      <c r="Y35" s="4">
        <v>2597</v>
      </c>
      <c r="Z35" s="4">
        <v>3954</v>
      </c>
      <c r="AA35" s="4">
        <v>4071</v>
      </c>
      <c r="AB35" s="4">
        <v>4363</v>
      </c>
      <c r="AC35" s="4"/>
      <c r="AD35" s="4"/>
      <c r="AE35" s="4"/>
      <c r="AF35" s="4"/>
    </row>
    <row r="36" spans="2:32" x14ac:dyDescent="0.2">
      <c r="B36" t="s">
        <v>1</v>
      </c>
      <c r="C36" s="4">
        <v>399</v>
      </c>
      <c r="D36" s="4">
        <v>397</v>
      </c>
      <c r="E36" s="4">
        <v>519</v>
      </c>
      <c r="F36" s="4">
        <v>475</v>
      </c>
      <c r="G36" s="4">
        <v>627</v>
      </c>
      <c r="H36" s="4">
        <v>668</v>
      </c>
      <c r="I36" s="4">
        <v>800</v>
      </c>
      <c r="J36" s="4">
        <v>871</v>
      </c>
      <c r="K36" s="4">
        <v>874</v>
      </c>
      <c r="L36" s="4">
        <v>824</v>
      </c>
      <c r="M36" s="4">
        <v>749</v>
      </c>
      <c r="N36" s="4">
        <v>573</v>
      </c>
      <c r="O36" s="4">
        <v>458</v>
      </c>
      <c r="P36" s="4">
        <v>525</v>
      </c>
      <c r="Q36" s="4">
        <v>372</v>
      </c>
      <c r="R36" s="4">
        <v>401</v>
      </c>
      <c r="S36" s="4">
        <v>359</v>
      </c>
      <c r="T36" s="4">
        <v>382</v>
      </c>
      <c r="U36" s="4">
        <v>399</v>
      </c>
      <c r="V36" s="4">
        <v>411</v>
      </c>
      <c r="W36" s="4">
        <v>456</v>
      </c>
      <c r="X36" s="4">
        <v>658</v>
      </c>
      <c r="Y36" s="4">
        <v>640</v>
      </c>
      <c r="Z36" s="4">
        <v>683</v>
      </c>
      <c r="AA36" s="4">
        <v>730</v>
      </c>
      <c r="AB36" s="4">
        <v>857</v>
      </c>
      <c r="AC36" s="4"/>
      <c r="AD36" s="4"/>
      <c r="AE36" s="4"/>
      <c r="AF36" s="4"/>
    </row>
    <row r="37" spans="2:32" x14ac:dyDescent="0.2">
      <c r="B37" t="s">
        <v>2</v>
      </c>
      <c r="C37" s="4">
        <v>550</v>
      </c>
      <c r="D37" s="4">
        <v>628</v>
      </c>
      <c r="E37" s="4">
        <v>706</v>
      </c>
      <c r="F37" s="4">
        <v>595</v>
      </c>
      <c r="G37" s="4">
        <v>668</v>
      </c>
      <c r="H37" s="4">
        <v>707</v>
      </c>
      <c r="I37" s="4">
        <v>905</v>
      </c>
      <c r="J37" s="4">
        <v>902</v>
      </c>
      <c r="K37" s="4">
        <v>861</v>
      </c>
      <c r="L37" s="4">
        <v>1035</v>
      </c>
      <c r="M37" s="4">
        <v>919</v>
      </c>
      <c r="N37" s="4">
        <v>762</v>
      </c>
      <c r="O37" s="4">
        <v>450</v>
      </c>
      <c r="P37" s="4">
        <v>430</v>
      </c>
      <c r="Q37" s="4">
        <v>283</v>
      </c>
      <c r="R37" s="4">
        <v>422</v>
      </c>
      <c r="S37" s="4">
        <v>259</v>
      </c>
      <c r="T37" s="4">
        <v>284</v>
      </c>
      <c r="U37" s="4">
        <v>293</v>
      </c>
      <c r="V37" s="4">
        <v>325</v>
      </c>
      <c r="W37" s="4">
        <v>348</v>
      </c>
      <c r="X37" s="4">
        <v>497</v>
      </c>
      <c r="Y37" s="4">
        <v>443</v>
      </c>
      <c r="Z37" s="4">
        <v>515</v>
      </c>
      <c r="AA37" s="4">
        <v>590</v>
      </c>
      <c r="AB37" s="4">
        <v>617</v>
      </c>
      <c r="AC37" s="4"/>
      <c r="AD37" s="4"/>
      <c r="AE37" s="4"/>
      <c r="AF37" s="4"/>
    </row>
    <row r="38" spans="2:32" x14ac:dyDescent="0.2">
      <c r="B38" t="s">
        <v>3</v>
      </c>
      <c r="C38" s="4">
        <v>200</v>
      </c>
      <c r="D38" s="4">
        <v>262</v>
      </c>
      <c r="E38" s="4">
        <v>335</v>
      </c>
      <c r="F38" s="4">
        <v>332</v>
      </c>
      <c r="G38" s="4">
        <v>465</v>
      </c>
      <c r="H38" s="4">
        <v>609</v>
      </c>
      <c r="I38" s="4">
        <v>685</v>
      </c>
      <c r="J38" s="4">
        <v>615</v>
      </c>
      <c r="K38" s="4">
        <v>558</v>
      </c>
      <c r="L38" s="4">
        <v>603</v>
      </c>
      <c r="M38" s="4">
        <v>623</v>
      </c>
      <c r="N38" s="4">
        <v>364</v>
      </c>
      <c r="O38" s="4">
        <v>278</v>
      </c>
      <c r="P38" s="4">
        <v>234</v>
      </c>
      <c r="Q38" s="4">
        <v>212</v>
      </c>
      <c r="R38" s="4">
        <v>357</v>
      </c>
      <c r="S38" s="4">
        <v>293</v>
      </c>
      <c r="T38" s="4">
        <v>245</v>
      </c>
      <c r="U38" s="4">
        <v>444</v>
      </c>
      <c r="V38" s="4">
        <v>361</v>
      </c>
      <c r="W38" s="4">
        <v>413</v>
      </c>
      <c r="X38" s="4">
        <v>1203</v>
      </c>
      <c r="Y38" s="4">
        <v>397</v>
      </c>
      <c r="Z38" s="4">
        <v>511</v>
      </c>
      <c r="AA38" s="4">
        <v>689</v>
      </c>
      <c r="AB38" s="4">
        <v>685</v>
      </c>
      <c r="AC38" s="4"/>
      <c r="AD38" s="4"/>
      <c r="AE38" s="4"/>
      <c r="AF38" s="4"/>
    </row>
    <row r="39" spans="2:32" x14ac:dyDescent="0.2">
      <c r="B39" t="s">
        <v>4</v>
      </c>
      <c r="C39" s="4">
        <v>587</v>
      </c>
      <c r="D39" s="4">
        <v>603</v>
      </c>
      <c r="E39" s="4">
        <v>673</v>
      </c>
      <c r="F39" s="4">
        <v>798</v>
      </c>
      <c r="G39" s="4">
        <v>661</v>
      </c>
      <c r="H39" s="4">
        <v>896</v>
      </c>
      <c r="I39" s="4">
        <v>771</v>
      </c>
      <c r="J39" s="4">
        <v>780</v>
      </c>
      <c r="K39" s="4">
        <v>876</v>
      </c>
      <c r="L39" s="4">
        <v>894</v>
      </c>
      <c r="M39" s="4">
        <v>875</v>
      </c>
      <c r="N39" s="4">
        <v>687</v>
      </c>
      <c r="O39" s="4">
        <v>528</v>
      </c>
      <c r="P39" s="4">
        <v>481</v>
      </c>
      <c r="Q39" s="4">
        <v>443</v>
      </c>
      <c r="R39" s="4">
        <v>459</v>
      </c>
      <c r="S39" s="4">
        <v>394</v>
      </c>
      <c r="T39" s="4">
        <v>503</v>
      </c>
      <c r="U39" s="4">
        <v>447</v>
      </c>
      <c r="V39" s="4">
        <v>428</v>
      </c>
      <c r="W39" s="4">
        <v>555</v>
      </c>
      <c r="X39" s="4">
        <v>1839</v>
      </c>
      <c r="Y39" s="4">
        <v>833</v>
      </c>
      <c r="Z39" s="4">
        <v>931</v>
      </c>
      <c r="AA39" s="4">
        <v>813</v>
      </c>
      <c r="AB39" s="4">
        <v>1109</v>
      </c>
      <c r="AC39" s="4"/>
      <c r="AD39" s="4"/>
      <c r="AE39" s="4"/>
      <c r="AF39" s="4"/>
    </row>
    <row r="40" spans="2:32" x14ac:dyDescent="0.2">
      <c r="B40" t="s">
        <v>5</v>
      </c>
      <c r="C40" s="4">
        <v>255</v>
      </c>
      <c r="D40" s="4">
        <v>244</v>
      </c>
      <c r="E40" s="4">
        <v>348</v>
      </c>
      <c r="F40" s="4">
        <v>430</v>
      </c>
      <c r="G40" s="4">
        <v>446</v>
      </c>
      <c r="H40" s="4">
        <v>426</v>
      </c>
      <c r="I40" s="4">
        <v>611</v>
      </c>
      <c r="J40" s="4">
        <v>518</v>
      </c>
      <c r="K40" s="4">
        <v>591</v>
      </c>
      <c r="L40" s="4">
        <v>615</v>
      </c>
      <c r="M40" s="4">
        <v>438</v>
      </c>
      <c r="N40" s="4">
        <v>406</v>
      </c>
      <c r="O40" s="4">
        <v>341</v>
      </c>
      <c r="P40" s="4">
        <v>312</v>
      </c>
      <c r="Q40" s="4">
        <v>266</v>
      </c>
      <c r="R40" s="4">
        <v>336</v>
      </c>
      <c r="S40" s="4">
        <v>237</v>
      </c>
      <c r="T40" s="4">
        <v>270</v>
      </c>
      <c r="U40" s="4">
        <v>258</v>
      </c>
      <c r="V40" s="4">
        <v>283</v>
      </c>
      <c r="W40" s="4">
        <v>273</v>
      </c>
      <c r="X40" s="4">
        <v>332</v>
      </c>
      <c r="Y40" s="4">
        <v>316</v>
      </c>
      <c r="Z40" s="4">
        <v>389</v>
      </c>
      <c r="AA40" s="4">
        <v>391</v>
      </c>
      <c r="AB40" s="4">
        <v>469</v>
      </c>
      <c r="AC40" s="4"/>
      <c r="AD40" s="4"/>
      <c r="AE40" s="4"/>
      <c r="AF40" s="4"/>
    </row>
    <row r="41" spans="2:32" x14ac:dyDescent="0.2">
      <c r="B41" t="s">
        <v>6</v>
      </c>
      <c r="C41" s="4">
        <v>495</v>
      </c>
      <c r="D41" s="4">
        <v>572</v>
      </c>
      <c r="E41" s="4">
        <v>904</v>
      </c>
      <c r="F41" s="4">
        <v>741</v>
      </c>
      <c r="G41" s="4">
        <v>947</v>
      </c>
      <c r="H41" s="4">
        <v>945</v>
      </c>
      <c r="I41" s="4">
        <v>1156</v>
      </c>
      <c r="J41" s="4">
        <v>1133</v>
      </c>
      <c r="K41" s="4">
        <v>1378</v>
      </c>
      <c r="L41" s="4">
        <v>1413</v>
      </c>
      <c r="M41" s="4">
        <v>1417</v>
      </c>
      <c r="N41" s="4">
        <v>1099</v>
      </c>
      <c r="O41" s="4">
        <v>344</v>
      </c>
      <c r="P41" s="4">
        <v>648</v>
      </c>
      <c r="Q41" s="4">
        <v>342</v>
      </c>
      <c r="R41" s="4">
        <v>459</v>
      </c>
      <c r="S41" s="4">
        <v>264</v>
      </c>
      <c r="T41" s="4">
        <v>290</v>
      </c>
      <c r="U41" s="4">
        <v>335</v>
      </c>
      <c r="V41" s="4">
        <v>464</v>
      </c>
      <c r="W41" s="4">
        <v>537</v>
      </c>
      <c r="X41" s="4">
        <v>697</v>
      </c>
      <c r="Y41" s="4">
        <v>590</v>
      </c>
      <c r="Z41" s="4">
        <v>862</v>
      </c>
      <c r="AA41" s="4">
        <v>823</v>
      </c>
      <c r="AB41" s="4">
        <v>958</v>
      </c>
      <c r="AC41" s="4"/>
      <c r="AD41" s="4"/>
      <c r="AE41" s="4"/>
      <c r="AF41" s="4"/>
    </row>
    <row r="42" spans="2:32" x14ac:dyDescent="0.2">
      <c r="B42" t="s">
        <v>7</v>
      </c>
      <c r="C42" s="4">
        <v>1152</v>
      </c>
      <c r="D42" s="4">
        <v>1362</v>
      </c>
      <c r="E42" s="4">
        <v>1427</v>
      </c>
      <c r="F42" s="4">
        <v>1495</v>
      </c>
      <c r="G42" s="4">
        <v>1548</v>
      </c>
      <c r="H42" s="4">
        <v>1809</v>
      </c>
      <c r="I42" s="4">
        <v>1941</v>
      </c>
      <c r="J42" s="4">
        <v>2096</v>
      </c>
      <c r="K42" s="4">
        <v>2180</v>
      </c>
      <c r="L42" s="4">
        <v>2033</v>
      </c>
      <c r="M42" s="4">
        <v>1911</v>
      </c>
      <c r="N42" s="4">
        <v>1283</v>
      </c>
      <c r="O42" s="4">
        <v>1139</v>
      </c>
      <c r="P42" s="4">
        <v>937</v>
      </c>
      <c r="Q42" s="4">
        <v>833</v>
      </c>
      <c r="R42" s="4">
        <v>992</v>
      </c>
      <c r="S42" s="4">
        <v>786</v>
      </c>
      <c r="T42" s="4">
        <v>937</v>
      </c>
      <c r="U42" s="4">
        <v>903</v>
      </c>
      <c r="V42" s="4">
        <v>1020</v>
      </c>
      <c r="W42" s="4">
        <v>1196</v>
      </c>
      <c r="X42" s="4">
        <v>1378</v>
      </c>
      <c r="Y42" s="4">
        <v>1326</v>
      </c>
      <c r="Z42" s="4">
        <v>1625</v>
      </c>
      <c r="AA42" s="4">
        <v>1614</v>
      </c>
      <c r="AB42" s="4">
        <v>1812</v>
      </c>
      <c r="AC42" s="4"/>
      <c r="AD42" s="4"/>
      <c r="AE42" s="4"/>
      <c r="AF42" s="4"/>
    </row>
    <row r="43" spans="2:32" x14ac:dyDescent="0.2">
      <c r="B43" t="s">
        <v>8</v>
      </c>
      <c r="C43" s="4">
        <v>1553</v>
      </c>
      <c r="D43" s="4">
        <v>1709</v>
      </c>
      <c r="E43" s="4">
        <v>2003</v>
      </c>
      <c r="F43" s="4">
        <v>2302</v>
      </c>
      <c r="G43" s="4">
        <v>2507</v>
      </c>
      <c r="H43" s="4">
        <v>3265</v>
      </c>
      <c r="I43" s="4">
        <v>3271</v>
      </c>
      <c r="J43" s="4">
        <v>3915</v>
      </c>
      <c r="K43" s="4">
        <v>5122</v>
      </c>
      <c r="L43" s="4">
        <v>5099</v>
      </c>
      <c r="M43" s="4">
        <v>5454</v>
      </c>
      <c r="N43" s="4">
        <v>4229</v>
      </c>
      <c r="O43" s="4">
        <v>3002</v>
      </c>
      <c r="P43" s="4">
        <v>2606</v>
      </c>
      <c r="Q43" s="4">
        <v>2556</v>
      </c>
      <c r="R43" s="5">
        <v>4256</v>
      </c>
      <c r="S43" s="4">
        <v>2220</v>
      </c>
      <c r="T43" s="4">
        <v>2305</v>
      </c>
      <c r="U43" s="4">
        <v>2145</v>
      </c>
      <c r="V43" s="4">
        <v>2546</v>
      </c>
      <c r="W43" s="4">
        <v>3358</v>
      </c>
      <c r="X43" s="4">
        <v>4987</v>
      </c>
      <c r="Y43" s="4">
        <v>3445</v>
      </c>
      <c r="Z43" s="4">
        <v>4362</v>
      </c>
      <c r="AA43" s="4">
        <v>4311</v>
      </c>
      <c r="AB43" s="4">
        <v>4525</v>
      </c>
      <c r="AC43" s="4"/>
      <c r="AD43" s="4"/>
      <c r="AE43" s="4"/>
      <c r="AF43" s="4"/>
    </row>
    <row r="44" spans="2:32" x14ac:dyDescent="0.2">
      <c r="B44" t="s">
        <v>9</v>
      </c>
      <c r="C44" s="4">
        <v>488</v>
      </c>
      <c r="D44" s="4">
        <v>460</v>
      </c>
      <c r="E44" s="4">
        <v>645</v>
      </c>
      <c r="F44" s="4">
        <v>607</v>
      </c>
      <c r="G44" s="4">
        <v>591</v>
      </c>
      <c r="H44" s="4">
        <v>634</v>
      </c>
      <c r="I44" s="4">
        <v>826</v>
      </c>
      <c r="J44" s="4">
        <v>798</v>
      </c>
      <c r="K44" s="4">
        <v>920</v>
      </c>
      <c r="L44" s="4">
        <v>875</v>
      </c>
      <c r="M44" s="4">
        <v>591</v>
      </c>
      <c r="N44" s="4">
        <v>625</v>
      </c>
      <c r="O44" s="4">
        <v>408</v>
      </c>
      <c r="P44" s="4">
        <v>403</v>
      </c>
      <c r="Q44" s="4">
        <v>382</v>
      </c>
      <c r="R44" s="4">
        <v>537</v>
      </c>
      <c r="S44" s="4">
        <v>313</v>
      </c>
      <c r="T44" s="4">
        <v>339</v>
      </c>
      <c r="U44" s="4">
        <v>343</v>
      </c>
      <c r="V44" s="4">
        <v>390</v>
      </c>
      <c r="W44" s="4">
        <v>397</v>
      </c>
      <c r="X44" s="4">
        <v>520</v>
      </c>
      <c r="Y44" s="4">
        <v>521</v>
      </c>
      <c r="Z44" s="4">
        <v>697</v>
      </c>
      <c r="AA44" s="4">
        <v>633</v>
      </c>
      <c r="AB44" s="4">
        <v>701</v>
      </c>
      <c r="AC44" s="4"/>
      <c r="AD44" s="4"/>
      <c r="AE44" s="4"/>
      <c r="AF44" s="4"/>
    </row>
    <row r="45" spans="2:32" x14ac:dyDescent="0.2">
      <c r="B45" t="s">
        <v>10</v>
      </c>
      <c r="C45" s="4">
        <v>1187</v>
      </c>
      <c r="D45" s="4">
        <v>1350</v>
      </c>
      <c r="E45" s="4">
        <v>1282</v>
      </c>
      <c r="F45" s="4">
        <v>1427</v>
      </c>
      <c r="G45" s="4">
        <v>1685</v>
      </c>
      <c r="H45" s="4">
        <v>1738</v>
      </c>
      <c r="I45" s="4">
        <v>2003</v>
      </c>
      <c r="J45" s="4">
        <v>2030</v>
      </c>
      <c r="K45" s="4">
        <v>2244</v>
      </c>
      <c r="L45" s="4">
        <v>2055</v>
      </c>
      <c r="M45" s="4">
        <v>1648</v>
      </c>
      <c r="N45" s="4">
        <v>1394</v>
      </c>
      <c r="O45" s="4">
        <v>1229</v>
      </c>
      <c r="P45" s="4">
        <v>1073</v>
      </c>
      <c r="Q45" s="4">
        <v>968</v>
      </c>
      <c r="R45" s="4">
        <v>1266</v>
      </c>
      <c r="S45" s="4">
        <v>1086</v>
      </c>
      <c r="T45" s="4">
        <v>1090</v>
      </c>
      <c r="U45" s="4">
        <v>1138</v>
      </c>
      <c r="V45" s="4">
        <v>1238</v>
      </c>
      <c r="W45" s="4">
        <v>1495</v>
      </c>
      <c r="X45" s="4">
        <v>1794</v>
      </c>
      <c r="Y45" s="4">
        <v>1501</v>
      </c>
      <c r="Z45" s="4">
        <v>2093</v>
      </c>
      <c r="AA45" s="4">
        <v>1954</v>
      </c>
      <c r="AB45" s="4">
        <v>2081</v>
      </c>
      <c r="AC45" s="4"/>
      <c r="AD45" s="4"/>
      <c r="AE45" s="4"/>
      <c r="AF45" s="4"/>
    </row>
    <row r="46" spans="2:32" x14ac:dyDescent="0.2">
      <c r="B46" t="s">
        <v>21</v>
      </c>
      <c r="C46" s="4">
        <v>1394</v>
      </c>
      <c r="D46" s="4">
        <v>2303</v>
      </c>
      <c r="E46" s="4">
        <v>2572</v>
      </c>
      <c r="F46" s="4">
        <v>1984</v>
      </c>
      <c r="G46" s="4">
        <v>1946</v>
      </c>
      <c r="H46" s="4">
        <v>3532</v>
      </c>
      <c r="I46" s="4">
        <v>2907</v>
      </c>
      <c r="J46" s="4">
        <v>3415</v>
      </c>
      <c r="K46" s="4">
        <v>2744</v>
      </c>
      <c r="L46" s="4">
        <v>2095</v>
      </c>
      <c r="M46" s="4">
        <v>1679</v>
      </c>
      <c r="N46" s="4">
        <v>1863</v>
      </c>
      <c r="O46" s="4">
        <v>1513</v>
      </c>
      <c r="P46" s="4">
        <v>965</v>
      </c>
      <c r="Q46" s="4">
        <v>1241</v>
      </c>
      <c r="R46" s="4">
        <v>1352</v>
      </c>
      <c r="S46" s="4">
        <v>1341</v>
      </c>
      <c r="T46" s="4">
        <v>1392</v>
      </c>
      <c r="U46" s="4">
        <v>1728</v>
      </c>
      <c r="V46" s="4">
        <v>1682</v>
      </c>
      <c r="W46" s="4">
        <v>3314</v>
      </c>
      <c r="X46" s="4">
        <v>2644</v>
      </c>
      <c r="Y46" s="4">
        <v>2062</v>
      </c>
      <c r="Z46" s="4">
        <v>2730</v>
      </c>
      <c r="AA46" s="4">
        <v>2855</v>
      </c>
      <c r="AB46" s="4">
        <v>3013</v>
      </c>
      <c r="AC46" s="4"/>
      <c r="AD46" s="4"/>
      <c r="AE46" s="4"/>
      <c r="AF46" s="4"/>
    </row>
    <row r="47" spans="2:32" x14ac:dyDescent="0.2">
      <c r="B47" t="s">
        <v>24</v>
      </c>
      <c r="C47" s="4">
        <v>339</v>
      </c>
      <c r="D47" s="4">
        <v>372</v>
      </c>
      <c r="E47" s="4">
        <v>418</v>
      </c>
      <c r="F47" s="4">
        <v>474</v>
      </c>
      <c r="G47" s="4">
        <v>502</v>
      </c>
      <c r="H47" s="4">
        <v>540</v>
      </c>
      <c r="I47" s="4">
        <v>691</v>
      </c>
      <c r="J47" s="4">
        <v>740</v>
      </c>
      <c r="K47" s="4">
        <v>866</v>
      </c>
      <c r="L47" s="4">
        <v>745</v>
      </c>
      <c r="M47" s="4">
        <v>556</v>
      </c>
      <c r="N47" s="4">
        <v>448</v>
      </c>
      <c r="O47" s="4">
        <v>306</v>
      </c>
      <c r="P47" s="4">
        <v>532</v>
      </c>
      <c r="Q47" s="4">
        <v>340</v>
      </c>
      <c r="R47" s="4">
        <v>365</v>
      </c>
      <c r="S47" s="4">
        <v>288</v>
      </c>
      <c r="T47" s="4">
        <v>317</v>
      </c>
      <c r="U47" s="4">
        <v>378</v>
      </c>
      <c r="V47" s="4">
        <v>395</v>
      </c>
      <c r="W47" s="4">
        <v>440</v>
      </c>
      <c r="X47" s="4">
        <v>484</v>
      </c>
      <c r="Y47" s="4">
        <v>457</v>
      </c>
      <c r="Z47" s="4">
        <v>671</v>
      </c>
      <c r="AA47" s="4">
        <v>547</v>
      </c>
      <c r="AB47" s="4">
        <v>640</v>
      </c>
      <c r="AC47" s="4"/>
      <c r="AD47" s="4"/>
      <c r="AE47" s="4"/>
      <c r="AF47" s="4"/>
    </row>
    <row r="48" spans="2:32" x14ac:dyDescent="0.2">
      <c r="B48" t="s">
        <v>20</v>
      </c>
      <c r="C48" s="4">
        <v>444</v>
      </c>
      <c r="D48" s="4">
        <v>417</v>
      </c>
      <c r="E48" s="4">
        <v>449</v>
      </c>
      <c r="F48" s="4">
        <v>424</v>
      </c>
      <c r="G48" s="4">
        <v>415</v>
      </c>
      <c r="H48" s="4">
        <v>438</v>
      </c>
      <c r="I48" s="4">
        <v>489</v>
      </c>
      <c r="J48" s="4">
        <v>560</v>
      </c>
      <c r="K48" s="4">
        <v>643</v>
      </c>
      <c r="L48" s="4">
        <v>541</v>
      </c>
      <c r="M48" s="4">
        <v>646</v>
      </c>
      <c r="N48" s="4">
        <v>543</v>
      </c>
      <c r="O48" s="4">
        <v>336</v>
      </c>
      <c r="P48" s="4">
        <v>262</v>
      </c>
      <c r="Q48" s="4">
        <v>230</v>
      </c>
      <c r="R48" s="4">
        <v>263</v>
      </c>
      <c r="S48" s="4">
        <v>203</v>
      </c>
      <c r="T48" s="4">
        <v>320</v>
      </c>
      <c r="U48" s="4">
        <v>314</v>
      </c>
      <c r="V48" s="4">
        <v>278</v>
      </c>
      <c r="W48" s="4">
        <v>340</v>
      </c>
      <c r="X48" s="4">
        <v>418</v>
      </c>
      <c r="Y48" s="4">
        <v>416</v>
      </c>
      <c r="Z48" s="4">
        <v>494</v>
      </c>
      <c r="AA48" s="4">
        <v>612</v>
      </c>
      <c r="AB48" s="4">
        <v>586</v>
      </c>
      <c r="AC48" s="4"/>
      <c r="AD48" s="4"/>
      <c r="AE48" s="4"/>
      <c r="AF48" s="4"/>
    </row>
    <row r="49" spans="2:32" x14ac:dyDescent="0.2">
      <c r="B49" t="s">
        <v>11</v>
      </c>
      <c r="C49" s="4">
        <v>131</v>
      </c>
      <c r="D49" s="4">
        <v>142</v>
      </c>
      <c r="E49" s="4">
        <v>169</v>
      </c>
      <c r="F49" s="4">
        <v>191</v>
      </c>
      <c r="G49" s="4">
        <v>186</v>
      </c>
      <c r="H49" s="4">
        <v>202</v>
      </c>
      <c r="I49" s="4">
        <v>329</v>
      </c>
      <c r="J49" s="4">
        <v>305</v>
      </c>
      <c r="K49" s="4">
        <v>229</v>
      </c>
      <c r="L49" s="4">
        <v>202</v>
      </c>
      <c r="M49" s="4">
        <v>195</v>
      </c>
      <c r="N49" s="4">
        <v>158</v>
      </c>
      <c r="O49" s="4">
        <v>115</v>
      </c>
      <c r="P49" s="4">
        <v>128</v>
      </c>
      <c r="Q49" s="4">
        <v>133</v>
      </c>
      <c r="R49" s="4">
        <v>144</v>
      </c>
      <c r="S49" s="4">
        <v>114</v>
      </c>
      <c r="T49" s="4">
        <v>136</v>
      </c>
      <c r="U49" s="4">
        <v>159</v>
      </c>
      <c r="V49" s="4">
        <v>154</v>
      </c>
      <c r="W49" s="4">
        <v>172</v>
      </c>
      <c r="X49" s="4">
        <v>237</v>
      </c>
      <c r="Y49" s="4">
        <v>218</v>
      </c>
      <c r="Z49" s="4">
        <v>261</v>
      </c>
      <c r="AA49" s="4">
        <v>248</v>
      </c>
      <c r="AB49" s="4">
        <v>293</v>
      </c>
      <c r="AC49" s="4"/>
      <c r="AD49" s="4"/>
      <c r="AE49" s="4"/>
      <c r="AF49" s="4"/>
    </row>
    <row r="50" spans="2:32" x14ac:dyDescent="0.2">
      <c r="B50" t="s">
        <v>22</v>
      </c>
      <c r="C50" s="4">
        <v>1504</v>
      </c>
      <c r="D50" s="4">
        <v>1502</v>
      </c>
      <c r="E50" s="4">
        <v>1849</v>
      </c>
      <c r="F50" s="4">
        <v>2466</v>
      </c>
      <c r="G50" s="4">
        <v>2254</v>
      </c>
      <c r="H50" s="4">
        <v>2066</v>
      </c>
      <c r="I50" s="4">
        <v>2149</v>
      </c>
      <c r="J50" s="4">
        <v>2577</v>
      </c>
      <c r="K50" s="4">
        <v>2981</v>
      </c>
      <c r="L50" s="4">
        <v>2638</v>
      </c>
      <c r="M50" s="4">
        <v>2427</v>
      </c>
      <c r="N50" s="4">
        <v>2186</v>
      </c>
      <c r="O50" s="4">
        <v>1761</v>
      </c>
      <c r="P50" s="4">
        <v>1197</v>
      </c>
      <c r="Q50" s="4">
        <v>1281</v>
      </c>
      <c r="R50" s="4">
        <v>1383</v>
      </c>
      <c r="S50" s="4">
        <v>1147</v>
      </c>
      <c r="T50" s="4">
        <v>1262</v>
      </c>
      <c r="U50" s="4">
        <v>1544</v>
      </c>
      <c r="V50" s="4">
        <v>1601</v>
      </c>
      <c r="W50" s="4">
        <v>1806</v>
      </c>
      <c r="X50" s="4">
        <v>2363</v>
      </c>
      <c r="Y50" s="4">
        <v>2186</v>
      </c>
      <c r="Z50" s="4">
        <v>2671</v>
      </c>
      <c r="AA50" s="4">
        <v>2707</v>
      </c>
      <c r="AB50" s="4">
        <v>3448</v>
      </c>
      <c r="AC50" s="4"/>
      <c r="AD50" s="4"/>
      <c r="AE50" s="4"/>
      <c r="AF50" s="4"/>
    </row>
    <row r="51" spans="2:32" x14ac:dyDescent="0.2">
      <c r="B51" t="s">
        <v>12</v>
      </c>
      <c r="C51" s="4">
        <v>752</v>
      </c>
      <c r="D51" s="4">
        <v>829</v>
      </c>
      <c r="E51" s="4">
        <v>875</v>
      </c>
      <c r="F51" s="4">
        <v>912</v>
      </c>
      <c r="G51" s="4">
        <v>909</v>
      </c>
      <c r="H51" s="4">
        <v>959</v>
      </c>
      <c r="I51" s="4">
        <v>996</v>
      </c>
      <c r="J51" s="4">
        <v>1203</v>
      </c>
      <c r="K51" s="4">
        <v>1299</v>
      </c>
      <c r="L51" s="4">
        <v>1413</v>
      </c>
      <c r="M51" s="4">
        <v>1238</v>
      </c>
      <c r="N51" s="4">
        <v>1308</v>
      </c>
      <c r="O51" s="4">
        <v>1108</v>
      </c>
      <c r="P51" s="4">
        <v>871</v>
      </c>
      <c r="Q51" s="4">
        <v>879</v>
      </c>
      <c r="R51" s="4">
        <v>801</v>
      </c>
      <c r="S51" s="4">
        <v>907</v>
      </c>
      <c r="T51" s="4">
        <v>899</v>
      </c>
      <c r="U51" s="4">
        <v>911</v>
      </c>
      <c r="V51" s="4">
        <v>957</v>
      </c>
      <c r="W51" s="4">
        <v>1147</v>
      </c>
      <c r="X51" s="4">
        <v>1276</v>
      </c>
      <c r="Y51" s="4">
        <v>1229</v>
      </c>
      <c r="Z51" s="4">
        <v>1586</v>
      </c>
      <c r="AA51" s="4">
        <v>1631</v>
      </c>
      <c r="AB51" s="4">
        <v>1794</v>
      </c>
      <c r="AC51" s="4"/>
      <c r="AD51" s="4"/>
      <c r="AE51" s="4"/>
      <c r="AF51" s="4"/>
    </row>
    <row r="52" spans="2:32" x14ac:dyDescent="0.2">
      <c r="B52" t="s">
        <v>23</v>
      </c>
      <c r="C52" s="4">
        <v>13410</v>
      </c>
      <c r="D52" s="4">
        <v>15385</v>
      </c>
      <c r="E52" s="4">
        <v>17629</v>
      </c>
      <c r="F52" s="4">
        <v>18478</v>
      </c>
      <c r="G52" s="4">
        <v>19429</v>
      </c>
      <c r="H52" s="4">
        <v>23137</v>
      </c>
      <c r="I52" s="4">
        <v>25021</v>
      </c>
      <c r="J52" s="4">
        <v>27502</v>
      </c>
      <c r="K52" s="4">
        <v>29682</v>
      </c>
      <c r="L52" s="4">
        <v>28512</v>
      </c>
      <c r="M52" s="4">
        <v>25703</v>
      </c>
      <c r="N52" s="4">
        <v>21043</v>
      </c>
      <c r="O52" s="4">
        <v>16185</v>
      </c>
      <c r="P52" s="4">
        <v>13797</v>
      </c>
      <c r="Q52" s="4">
        <v>13057</v>
      </c>
      <c r="R52" s="4">
        <v>16065</v>
      </c>
      <c r="S52" s="4">
        <v>11797</v>
      </c>
      <c r="T52" s="4">
        <v>12868</v>
      </c>
      <c r="U52" s="4">
        <v>14155</v>
      </c>
      <c r="V52" s="4">
        <v>14630</v>
      </c>
      <c r="W52" s="4">
        <v>18752</v>
      </c>
      <c r="X52" s="4">
        <v>24666</v>
      </c>
      <c r="Y52" s="4">
        <v>19177</v>
      </c>
      <c r="Z52" s="4">
        <v>25035</v>
      </c>
      <c r="AA52" s="4">
        <v>25219</v>
      </c>
      <c r="AB52" s="4">
        <v>27951</v>
      </c>
      <c r="AC52" s="4"/>
      <c r="AD52" s="4"/>
      <c r="AE52" s="4"/>
      <c r="AF52" s="4"/>
    </row>
    <row r="53" spans="2:32" x14ac:dyDescent="0.2">
      <c r="B53" t="s">
        <v>28</v>
      </c>
      <c r="C53" s="4">
        <f>SUM(C35:C51)-C52</f>
        <v>0</v>
      </c>
      <c r="D53" s="4">
        <f t="shared" ref="D53:Q53" si="13">SUM(D35:D51)-D52</f>
        <v>0</v>
      </c>
      <c r="E53" s="4">
        <f t="shared" si="13"/>
        <v>0</v>
      </c>
      <c r="F53" s="4">
        <f t="shared" si="13"/>
        <v>0</v>
      </c>
      <c r="G53" s="4">
        <f t="shared" si="13"/>
        <v>0</v>
      </c>
      <c r="H53" s="4">
        <f t="shared" si="13"/>
        <v>0</v>
      </c>
      <c r="I53" s="4">
        <f t="shared" si="13"/>
        <v>0</v>
      </c>
      <c r="J53" s="4">
        <f t="shared" si="13"/>
        <v>0</v>
      </c>
      <c r="K53" s="4">
        <f t="shared" si="13"/>
        <v>0</v>
      </c>
      <c r="L53" s="4">
        <f t="shared" si="13"/>
        <v>0</v>
      </c>
      <c r="M53" s="4">
        <f t="shared" si="13"/>
        <v>0</v>
      </c>
      <c r="N53" s="4">
        <f t="shared" si="13"/>
        <v>0</v>
      </c>
      <c r="O53" s="4">
        <f t="shared" si="13"/>
        <v>0</v>
      </c>
      <c r="P53" s="4">
        <f t="shared" si="13"/>
        <v>0</v>
      </c>
      <c r="Q53" s="4">
        <f t="shared" si="13"/>
        <v>0</v>
      </c>
      <c r="R53" s="4">
        <f>SUM(R35:R51)-R52</f>
        <v>0</v>
      </c>
      <c r="S53" s="4">
        <f t="shared" ref="S53:AB53" si="14">SUM(S35:S51)-S52</f>
        <v>0</v>
      </c>
      <c r="T53" s="4">
        <f t="shared" si="14"/>
        <v>0</v>
      </c>
      <c r="U53" s="4">
        <f t="shared" si="14"/>
        <v>0</v>
      </c>
      <c r="V53" s="4">
        <f t="shared" si="14"/>
        <v>0</v>
      </c>
      <c r="W53" s="4">
        <f t="shared" si="14"/>
        <v>0</v>
      </c>
      <c r="X53" s="4">
        <f t="shared" si="14"/>
        <v>0</v>
      </c>
      <c r="Y53" s="4">
        <f t="shared" si="14"/>
        <v>0</v>
      </c>
      <c r="Z53" s="4">
        <f t="shared" si="14"/>
        <v>0</v>
      </c>
      <c r="AA53" s="4">
        <f t="shared" si="14"/>
        <v>0</v>
      </c>
      <c r="AB53" s="4">
        <f t="shared" si="14"/>
        <v>0</v>
      </c>
      <c r="AC53" s="4"/>
      <c r="AD53" s="4"/>
      <c r="AE53" s="4"/>
      <c r="AF53" s="4"/>
    </row>
    <row r="54" spans="2:32" x14ac:dyDescent="0.2">
      <c r="S54" s="4">
        <f>S52-R52</f>
        <v>-4268</v>
      </c>
    </row>
    <row r="56" spans="2:32" x14ac:dyDescent="0.2">
      <c r="B56" s="2" t="s">
        <v>14</v>
      </c>
    </row>
    <row r="57" spans="2:32" s="15" customFormat="1" x14ac:dyDescent="0.2">
      <c r="C57" s="15" t="s">
        <v>58</v>
      </c>
      <c r="D57" s="15" t="s">
        <v>58</v>
      </c>
      <c r="E57" s="15" t="s">
        <v>58</v>
      </c>
      <c r="F57" s="15" t="s">
        <v>58</v>
      </c>
      <c r="G57" s="15" t="s">
        <v>58</v>
      </c>
      <c r="H57" s="15" t="s">
        <v>58</v>
      </c>
      <c r="I57" s="15" t="s">
        <v>58</v>
      </c>
      <c r="J57" s="15" t="s">
        <v>58</v>
      </c>
      <c r="K57" s="15" t="s">
        <v>58</v>
      </c>
      <c r="L57" s="15" t="s">
        <v>58</v>
      </c>
      <c r="M57" s="15" t="s">
        <v>58</v>
      </c>
      <c r="N57" s="15" t="s">
        <v>58</v>
      </c>
      <c r="O57" s="15" t="s">
        <v>58</v>
      </c>
      <c r="P57" s="15" t="s">
        <v>58</v>
      </c>
      <c r="Q57" s="15" t="s">
        <v>58</v>
      </c>
      <c r="R57" s="15" t="s">
        <v>58</v>
      </c>
      <c r="S57" s="15" t="s">
        <v>58</v>
      </c>
      <c r="T57" s="15" t="s">
        <v>58</v>
      </c>
      <c r="U57" s="15" t="s">
        <v>58</v>
      </c>
      <c r="V57" s="15" t="s">
        <v>58</v>
      </c>
      <c r="W57" s="15" t="s">
        <v>58</v>
      </c>
      <c r="X57" s="15" t="s">
        <v>58</v>
      </c>
      <c r="Y57" s="15" t="s">
        <v>58</v>
      </c>
      <c r="Z57" s="15" t="s">
        <v>58</v>
      </c>
      <c r="AA57" s="15" t="s">
        <v>58</v>
      </c>
      <c r="AB57" s="15" t="s">
        <v>58</v>
      </c>
    </row>
    <row r="58" spans="2:32" x14ac:dyDescent="0.2">
      <c r="B58" s="3"/>
      <c r="C58" s="3">
        <v>2000</v>
      </c>
      <c r="D58" s="3">
        <f>C58+1</f>
        <v>2001</v>
      </c>
      <c r="E58" s="3">
        <f t="shared" ref="E58:X58" si="15">D58+1</f>
        <v>2002</v>
      </c>
      <c r="F58" s="3">
        <f t="shared" si="15"/>
        <v>2003</v>
      </c>
      <c r="G58" s="3">
        <f t="shared" si="15"/>
        <v>2004</v>
      </c>
      <c r="H58" s="3">
        <f t="shared" si="15"/>
        <v>2005</v>
      </c>
      <c r="I58" s="3">
        <f t="shared" si="15"/>
        <v>2006</v>
      </c>
      <c r="J58" s="3">
        <f t="shared" si="15"/>
        <v>2007</v>
      </c>
      <c r="K58" s="3">
        <f t="shared" si="15"/>
        <v>2008</v>
      </c>
      <c r="L58" s="3">
        <f t="shared" si="15"/>
        <v>2009</v>
      </c>
      <c r="M58" s="3">
        <f t="shared" si="15"/>
        <v>2010</v>
      </c>
      <c r="N58" s="3">
        <f t="shared" si="15"/>
        <v>2011</v>
      </c>
      <c r="O58" s="3">
        <f t="shared" si="15"/>
        <v>2012</v>
      </c>
      <c r="P58" s="3">
        <f t="shared" si="15"/>
        <v>2013</v>
      </c>
      <c r="Q58" s="3">
        <f t="shared" si="15"/>
        <v>2014</v>
      </c>
      <c r="R58" s="3">
        <f t="shared" si="15"/>
        <v>2015</v>
      </c>
      <c r="S58" s="3">
        <f t="shared" si="15"/>
        <v>2016</v>
      </c>
      <c r="T58" s="3">
        <f t="shared" si="15"/>
        <v>2017</v>
      </c>
      <c r="U58" s="3">
        <f t="shared" si="15"/>
        <v>2018</v>
      </c>
      <c r="V58" s="3">
        <f t="shared" si="15"/>
        <v>2019</v>
      </c>
      <c r="W58" s="3">
        <f t="shared" si="15"/>
        <v>2020</v>
      </c>
      <c r="X58" s="3">
        <f t="shared" si="15"/>
        <v>2021</v>
      </c>
      <c r="Y58" s="3">
        <f t="shared" ref="Y58" si="16">X58+1</f>
        <v>2022</v>
      </c>
      <c r="Z58" s="3">
        <f t="shared" ref="Z58" si="17">Y58+1</f>
        <v>2023</v>
      </c>
      <c r="AA58" s="3">
        <f t="shared" ref="AA58:AB58" si="18">Z58+1</f>
        <v>2024</v>
      </c>
      <c r="AB58" s="3">
        <f t="shared" si="18"/>
        <v>2025</v>
      </c>
      <c r="AC58" s="3"/>
      <c r="AD58" s="3"/>
    </row>
    <row r="59" spans="2:32" x14ac:dyDescent="0.2">
      <c r="B59" t="s">
        <v>0</v>
      </c>
      <c r="C59" s="4">
        <v>530</v>
      </c>
      <c r="D59" s="4">
        <v>478</v>
      </c>
      <c r="E59" s="4">
        <v>459</v>
      </c>
      <c r="F59" s="4">
        <v>416</v>
      </c>
      <c r="G59" s="4">
        <v>382</v>
      </c>
      <c r="H59" s="4">
        <v>356</v>
      </c>
      <c r="I59" s="4">
        <v>346</v>
      </c>
      <c r="J59" s="4">
        <v>369</v>
      </c>
      <c r="K59" s="4">
        <v>357</v>
      </c>
      <c r="L59" s="4">
        <v>396</v>
      </c>
      <c r="M59" s="4">
        <v>457</v>
      </c>
      <c r="N59" s="4">
        <v>598</v>
      </c>
      <c r="O59" s="4">
        <v>713</v>
      </c>
      <c r="P59" s="4">
        <v>901</v>
      </c>
      <c r="Q59" s="4">
        <v>920</v>
      </c>
      <c r="R59" s="4">
        <v>371</v>
      </c>
      <c r="S59" s="4">
        <v>400</v>
      </c>
      <c r="T59" s="4">
        <v>431</v>
      </c>
      <c r="U59" s="4">
        <v>487</v>
      </c>
      <c r="V59" s="4">
        <v>474</v>
      </c>
      <c r="W59" s="4">
        <v>365</v>
      </c>
      <c r="X59" s="4">
        <v>331</v>
      </c>
      <c r="Y59" s="4">
        <v>381</v>
      </c>
      <c r="Z59" s="4">
        <v>624</v>
      </c>
      <c r="AA59" s="4">
        <v>842</v>
      </c>
      <c r="AB59" s="4">
        <v>856</v>
      </c>
      <c r="AC59" s="4"/>
      <c r="AD59" s="4"/>
    </row>
    <row r="60" spans="2:32" x14ac:dyDescent="0.2">
      <c r="B60" t="s">
        <v>1</v>
      </c>
      <c r="C60" s="4">
        <v>49</v>
      </c>
      <c r="D60" s="4">
        <v>50</v>
      </c>
      <c r="E60" s="4">
        <v>46</v>
      </c>
      <c r="F60" s="4">
        <v>48</v>
      </c>
      <c r="G60" s="4">
        <v>48</v>
      </c>
      <c r="H60" s="4">
        <v>49</v>
      </c>
      <c r="I60" s="4">
        <v>47</v>
      </c>
      <c r="J60" s="4">
        <v>54</v>
      </c>
      <c r="K60" s="4">
        <v>57</v>
      </c>
      <c r="L60" s="4">
        <v>62</v>
      </c>
      <c r="M60" s="4">
        <v>82</v>
      </c>
      <c r="N60" s="4">
        <v>123</v>
      </c>
      <c r="O60" s="4">
        <v>144</v>
      </c>
      <c r="P60" s="4">
        <v>222</v>
      </c>
      <c r="Q60" s="4">
        <v>221</v>
      </c>
      <c r="R60" s="4">
        <v>180</v>
      </c>
      <c r="S60" s="4">
        <v>153</v>
      </c>
      <c r="T60" s="4">
        <v>148</v>
      </c>
      <c r="U60" s="4">
        <v>160</v>
      </c>
      <c r="V60" s="4">
        <v>137</v>
      </c>
      <c r="W60" s="4">
        <v>131</v>
      </c>
      <c r="X60" s="4">
        <v>109</v>
      </c>
      <c r="Y60" s="4">
        <v>114</v>
      </c>
      <c r="Z60" s="4">
        <v>200</v>
      </c>
      <c r="AA60" s="4">
        <v>209</v>
      </c>
      <c r="AB60" s="4">
        <v>214</v>
      </c>
      <c r="AC60" s="4"/>
      <c r="AD60" s="4"/>
    </row>
    <row r="61" spans="2:32" x14ac:dyDescent="0.2">
      <c r="B61" t="s">
        <v>2</v>
      </c>
      <c r="C61" s="4">
        <v>30</v>
      </c>
      <c r="D61" s="4">
        <v>33</v>
      </c>
      <c r="E61" s="4">
        <v>41</v>
      </c>
      <c r="F61" s="4">
        <v>34</v>
      </c>
      <c r="G61" s="4">
        <v>31</v>
      </c>
      <c r="H61" s="4">
        <v>33</v>
      </c>
      <c r="I61" s="4">
        <v>28</v>
      </c>
      <c r="J61" s="4">
        <v>30</v>
      </c>
      <c r="K61" s="4">
        <v>32</v>
      </c>
      <c r="L61" s="4">
        <v>29</v>
      </c>
      <c r="M61" s="4">
        <v>40</v>
      </c>
      <c r="N61" s="4">
        <v>66</v>
      </c>
      <c r="O61" s="4">
        <v>78</v>
      </c>
      <c r="P61" s="4">
        <v>104</v>
      </c>
      <c r="Q61" s="4">
        <v>102</v>
      </c>
      <c r="R61" s="4">
        <v>46</v>
      </c>
      <c r="S61" s="4">
        <v>56</v>
      </c>
      <c r="T61" s="4">
        <v>38</v>
      </c>
      <c r="U61" s="4">
        <v>48</v>
      </c>
      <c r="V61" s="4">
        <v>53</v>
      </c>
      <c r="W61" s="4">
        <v>47</v>
      </c>
      <c r="X61" s="4">
        <v>35</v>
      </c>
      <c r="Y61" s="4">
        <v>53</v>
      </c>
      <c r="Z61" s="4">
        <v>133</v>
      </c>
      <c r="AA61" s="4">
        <v>165</v>
      </c>
      <c r="AB61" s="4">
        <v>125</v>
      </c>
      <c r="AC61" s="4"/>
      <c r="AD61" s="4"/>
    </row>
    <row r="62" spans="2:32" x14ac:dyDescent="0.2">
      <c r="B62" t="s">
        <v>3</v>
      </c>
      <c r="C62" s="4">
        <v>26</v>
      </c>
      <c r="D62" s="4">
        <v>27</v>
      </c>
      <c r="E62" s="4">
        <v>27</v>
      </c>
      <c r="F62" s="4">
        <v>31</v>
      </c>
      <c r="G62" s="4">
        <v>34</v>
      </c>
      <c r="H62" s="4">
        <v>40</v>
      </c>
      <c r="I62" s="4">
        <v>58</v>
      </c>
      <c r="J62" s="4">
        <v>75</v>
      </c>
      <c r="K62" s="4">
        <v>117</v>
      </c>
      <c r="L62" s="4">
        <v>99</v>
      </c>
      <c r="M62" s="4">
        <v>123</v>
      </c>
      <c r="N62" s="4">
        <v>155</v>
      </c>
      <c r="O62" s="4">
        <v>199</v>
      </c>
      <c r="P62" s="4">
        <v>232</v>
      </c>
      <c r="Q62" s="4">
        <v>235</v>
      </c>
      <c r="R62" s="4">
        <v>106</v>
      </c>
      <c r="S62" s="4">
        <v>112</v>
      </c>
      <c r="T62" s="4">
        <v>107</v>
      </c>
      <c r="U62" s="4">
        <v>151</v>
      </c>
      <c r="V62" s="4">
        <v>136</v>
      </c>
      <c r="W62" s="4">
        <v>89</v>
      </c>
      <c r="X62" s="4">
        <v>68</v>
      </c>
      <c r="Y62" s="4">
        <v>77</v>
      </c>
      <c r="Z62" s="4">
        <v>157</v>
      </c>
      <c r="AA62" s="4">
        <v>193</v>
      </c>
      <c r="AB62" s="4">
        <v>163</v>
      </c>
      <c r="AC62" s="4"/>
      <c r="AD62" s="4"/>
    </row>
    <row r="63" spans="2:32" x14ac:dyDescent="0.2">
      <c r="B63" t="s">
        <v>4</v>
      </c>
      <c r="C63" s="4">
        <v>45</v>
      </c>
      <c r="D63" s="4">
        <v>46</v>
      </c>
      <c r="E63" s="4">
        <v>39</v>
      </c>
      <c r="F63" s="4">
        <v>33</v>
      </c>
      <c r="G63" s="4">
        <v>41</v>
      </c>
      <c r="H63" s="4">
        <v>47</v>
      </c>
      <c r="I63" s="4">
        <v>50</v>
      </c>
      <c r="J63" s="4">
        <v>53</v>
      </c>
      <c r="K63" s="4">
        <v>53</v>
      </c>
      <c r="L63" s="4">
        <v>67</v>
      </c>
      <c r="M63" s="4">
        <v>94</v>
      </c>
      <c r="N63" s="4">
        <v>123</v>
      </c>
      <c r="O63" s="4">
        <v>128</v>
      </c>
      <c r="P63" s="4">
        <v>166</v>
      </c>
      <c r="Q63" s="4">
        <v>180</v>
      </c>
      <c r="R63" s="4">
        <v>84</v>
      </c>
      <c r="S63" s="4">
        <v>78</v>
      </c>
      <c r="T63" s="4">
        <v>78</v>
      </c>
      <c r="U63" s="4">
        <v>86</v>
      </c>
      <c r="V63" s="4">
        <v>83</v>
      </c>
      <c r="W63" s="4">
        <v>38</v>
      </c>
      <c r="X63" s="4">
        <v>41</v>
      </c>
      <c r="Y63" s="4">
        <v>66</v>
      </c>
      <c r="Z63" s="4">
        <v>174</v>
      </c>
      <c r="AA63" s="4">
        <v>199</v>
      </c>
      <c r="AB63" s="4">
        <v>165</v>
      </c>
      <c r="AC63" s="4"/>
      <c r="AD63" s="4"/>
    </row>
    <row r="64" spans="2:32" x14ac:dyDescent="0.2">
      <c r="B64" t="s">
        <v>5</v>
      </c>
      <c r="C64" s="4">
        <v>37</v>
      </c>
      <c r="D64" s="4">
        <v>45</v>
      </c>
      <c r="E64" s="4">
        <v>13</v>
      </c>
      <c r="F64" s="4">
        <v>13</v>
      </c>
      <c r="G64" s="4">
        <v>12</v>
      </c>
      <c r="H64" s="4">
        <v>12</v>
      </c>
      <c r="I64" s="4">
        <v>14</v>
      </c>
      <c r="J64" s="4">
        <v>16</v>
      </c>
      <c r="K64" s="4">
        <v>19</v>
      </c>
      <c r="L64" s="4">
        <v>15</v>
      </c>
      <c r="M64" s="4">
        <v>31</v>
      </c>
      <c r="N64" s="4">
        <v>57</v>
      </c>
      <c r="O64" s="4">
        <v>55</v>
      </c>
      <c r="P64" s="4">
        <v>96</v>
      </c>
      <c r="Q64" s="4">
        <v>65</v>
      </c>
      <c r="R64" s="4">
        <v>29</v>
      </c>
      <c r="S64" s="4">
        <v>45</v>
      </c>
      <c r="T64" s="4">
        <v>45</v>
      </c>
      <c r="U64" s="4">
        <v>44</v>
      </c>
      <c r="V64" s="4">
        <v>44</v>
      </c>
      <c r="W64" s="4">
        <v>36</v>
      </c>
      <c r="X64" s="4">
        <v>35</v>
      </c>
      <c r="Y64" s="4">
        <v>34</v>
      </c>
      <c r="Z64" s="4">
        <v>42</v>
      </c>
      <c r="AA64" s="4">
        <v>50</v>
      </c>
      <c r="AB64" s="4">
        <v>55</v>
      </c>
      <c r="AC64" s="4"/>
      <c r="AD64" s="4"/>
    </row>
    <row r="65" spans="2:32" x14ac:dyDescent="0.2">
      <c r="B65" t="s">
        <v>6</v>
      </c>
      <c r="C65" s="4">
        <v>32</v>
      </c>
      <c r="D65" s="4">
        <v>35</v>
      </c>
      <c r="E65" s="4">
        <v>33</v>
      </c>
      <c r="F65" s="4">
        <v>35</v>
      </c>
      <c r="G65" s="4">
        <v>35</v>
      </c>
      <c r="H65" s="4">
        <v>35</v>
      </c>
      <c r="I65" s="4">
        <v>51</v>
      </c>
      <c r="J65" s="4">
        <v>68</v>
      </c>
      <c r="K65" s="4">
        <v>87</v>
      </c>
      <c r="L65" s="4">
        <v>97</v>
      </c>
      <c r="M65" s="4">
        <v>139</v>
      </c>
      <c r="N65" s="4">
        <v>248</v>
      </c>
      <c r="O65" s="4">
        <v>325</v>
      </c>
      <c r="P65" s="4">
        <v>445</v>
      </c>
      <c r="Q65" s="4">
        <v>424</v>
      </c>
      <c r="R65" s="4">
        <v>159</v>
      </c>
      <c r="S65" s="4">
        <v>177</v>
      </c>
      <c r="T65" s="4">
        <v>190</v>
      </c>
      <c r="U65" s="4">
        <v>181</v>
      </c>
      <c r="V65" s="4">
        <v>181</v>
      </c>
      <c r="W65" s="4">
        <v>148</v>
      </c>
      <c r="X65" s="4">
        <v>99</v>
      </c>
      <c r="Y65" s="4">
        <v>108</v>
      </c>
      <c r="Z65" s="4">
        <v>219</v>
      </c>
      <c r="AA65" s="4">
        <v>276</v>
      </c>
      <c r="AB65" s="4">
        <v>309</v>
      </c>
      <c r="AC65" s="4"/>
      <c r="AD65" s="4"/>
    </row>
    <row r="66" spans="2:32" x14ac:dyDescent="0.2">
      <c r="B66" t="s">
        <v>7</v>
      </c>
      <c r="C66" s="4">
        <v>66</v>
      </c>
      <c r="D66" s="4">
        <v>71</v>
      </c>
      <c r="E66" s="4">
        <v>59</v>
      </c>
      <c r="F66" s="4">
        <v>56</v>
      </c>
      <c r="G66" s="4">
        <v>46</v>
      </c>
      <c r="H66" s="4">
        <v>50</v>
      </c>
      <c r="I66" s="4">
        <v>69</v>
      </c>
      <c r="J66" s="4">
        <v>79</v>
      </c>
      <c r="K66" s="4">
        <v>80</v>
      </c>
      <c r="L66" s="4">
        <v>86</v>
      </c>
      <c r="M66" s="4">
        <v>111</v>
      </c>
      <c r="N66" s="4">
        <v>172</v>
      </c>
      <c r="O66" s="4">
        <v>232</v>
      </c>
      <c r="P66" s="4">
        <v>332</v>
      </c>
      <c r="Q66" s="4">
        <v>304</v>
      </c>
      <c r="R66" s="4">
        <v>235</v>
      </c>
      <c r="S66" s="4">
        <v>209</v>
      </c>
      <c r="T66" s="4">
        <v>195</v>
      </c>
      <c r="U66" s="4">
        <v>198</v>
      </c>
      <c r="V66" s="4">
        <v>197</v>
      </c>
      <c r="W66" s="4">
        <v>177</v>
      </c>
      <c r="X66" s="4">
        <v>153</v>
      </c>
      <c r="Y66" s="4">
        <v>181</v>
      </c>
      <c r="Z66" s="4">
        <v>373</v>
      </c>
      <c r="AA66" s="4">
        <v>455</v>
      </c>
      <c r="AB66" s="4">
        <v>371</v>
      </c>
      <c r="AC66" s="4"/>
      <c r="AD66" s="4"/>
    </row>
    <row r="67" spans="2:32" x14ac:dyDescent="0.2">
      <c r="B67" t="s">
        <v>8</v>
      </c>
      <c r="C67" s="4">
        <v>559</v>
      </c>
      <c r="D67" s="4">
        <v>602</v>
      </c>
      <c r="E67" s="4">
        <v>558</v>
      </c>
      <c r="F67" s="4">
        <v>502</v>
      </c>
      <c r="G67" s="4">
        <v>470</v>
      </c>
      <c r="H67" s="4">
        <v>557</v>
      </c>
      <c r="I67" s="4">
        <v>589</v>
      </c>
      <c r="J67" s="4">
        <v>675</v>
      </c>
      <c r="K67" s="4">
        <v>864</v>
      </c>
      <c r="L67" s="4">
        <v>908</v>
      </c>
      <c r="M67" s="4">
        <v>1133</v>
      </c>
      <c r="N67" s="4">
        <v>1826</v>
      </c>
      <c r="O67" s="4">
        <v>1964</v>
      </c>
      <c r="P67" s="4">
        <v>2127</v>
      </c>
      <c r="Q67" s="4">
        <v>2094</v>
      </c>
      <c r="R67" s="4">
        <v>865</v>
      </c>
      <c r="S67" s="4">
        <v>1073</v>
      </c>
      <c r="T67" s="4">
        <v>1162</v>
      </c>
      <c r="U67" s="4">
        <v>1181</v>
      </c>
      <c r="V67" s="4">
        <v>1201</v>
      </c>
      <c r="W67" s="4">
        <v>1099</v>
      </c>
      <c r="X67" s="4">
        <v>1039</v>
      </c>
      <c r="Y67" s="4">
        <v>1049</v>
      </c>
      <c r="Z67" s="4">
        <v>1418</v>
      </c>
      <c r="AA67" s="4">
        <v>1689</v>
      </c>
      <c r="AB67" s="4">
        <v>1841</v>
      </c>
      <c r="AC67" s="4"/>
      <c r="AD67" s="4"/>
    </row>
    <row r="68" spans="2:32" x14ac:dyDescent="0.2">
      <c r="B68" t="s">
        <v>9</v>
      </c>
      <c r="C68" s="4">
        <v>32</v>
      </c>
      <c r="D68" s="4">
        <v>36</v>
      </c>
      <c r="E68" s="4">
        <v>31</v>
      </c>
      <c r="F68" s="4">
        <v>30</v>
      </c>
      <c r="G68" s="4">
        <v>25</v>
      </c>
      <c r="H68" s="4">
        <v>27</v>
      </c>
      <c r="I68" s="4">
        <v>28</v>
      </c>
      <c r="J68" s="4">
        <v>31</v>
      </c>
      <c r="K68" s="4">
        <v>33</v>
      </c>
      <c r="L68" s="4">
        <v>30</v>
      </c>
      <c r="M68" s="4">
        <v>38</v>
      </c>
      <c r="N68" s="4">
        <v>64</v>
      </c>
      <c r="O68" s="4">
        <v>72</v>
      </c>
      <c r="P68" s="4">
        <v>80</v>
      </c>
      <c r="Q68" s="4">
        <v>85</v>
      </c>
      <c r="R68" s="4">
        <v>91</v>
      </c>
      <c r="S68" s="4">
        <v>82</v>
      </c>
      <c r="T68" s="4">
        <v>57</v>
      </c>
      <c r="U68" s="4">
        <v>67</v>
      </c>
      <c r="V68" s="4">
        <v>69</v>
      </c>
      <c r="W68" s="4">
        <v>49</v>
      </c>
      <c r="X68" s="4">
        <v>38</v>
      </c>
      <c r="Y68" s="4">
        <v>55</v>
      </c>
      <c r="Z68" s="4">
        <v>112</v>
      </c>
      <c r="AA68" s="4">
        <v>121</v>
      </c>
      <c r="AB68" s="4">
        <v>109</v>
      </c>
      <c r="AC68" s="4"/>
      <c r="AD68" s="4"/>
    </row>
    <row r="69" spans="2:32" x14ac:dyDescent="0.2">
      <c r="B69" t="s">
        <v>10</v>
      </c>
      <c r="C69" s="4">
        <v>192</v>
      </c>
      <c r="D69" s="4">
        <v>198</v>
      </c>
      <c r="E69" s="4">
        <v>174</v>
      </c>
      <c r="F69" s="4">
        <v>153</v>
      </c>
      <c r="G69" s="4">
        <v>135</v>
      </c>
      <c r="H69" s="4">
        <v>134</v>
      </c>
      <c r="I69" s="4">
        <v>154</v>
      </c>
      <c r="J69" s="4">
        <v>156</v>
      </c>
      <c r="K69" s="4">
        <v>157</v>
      </c>
      <c r="L69" s="4">
        <v>138</v>
      </c>
      <c r="M69" s="4">
        <v>162</v>
      </c>
      <c r="N69" s="4">
        <v>223</v>
      </c>
      <c r="O69" s="4">
        <v>255</v>
      </c>
      <c r="P69" s="4">
        <v>334</v>
      </c>
      <c r="Q69" s="4">
        <v>337</v>
      </c>
      <c r="R69" s="4">
        <v>281</v>
      </c>
      <c r="S69" s="4">
        <v>241</v>
      </c>
      <c r="T69" s="4">
        <v>192</v>
      </c>
      <c r="U69" s="4">
        <v>154</v>
      </c>
      <c r="V69" s="4">
        <v>153</v>
      </c>
      <c r="W69" s="4">
        <v>105</v>
      </c>
      <c r="X69" s="4">
        <v>78</v>
      </c>
      <c r="Y69" s="4">
        <v>109</v>
      </c>
      <c r="Z69" s="4">
        <v>278</v>
      </c>
      <c r="AA69" s="4">
        <v>348</v>
      </c>
      <c r="AB69" s="4">
        <v>294</v>
      </c>
      <c r="AC69" s="4"/>
      <c r="AD69" s="4"/>
    </row>
    <row r="70" spans="2:32" x14ac:dyDescent="0.2">
      <c r="B70" t="s">
        <v>21</v>
      </c>
      <c r="C70" s="4">
        <v>266</v>
      </c>
      <c r="D70" s="4">
        <v>308</v>
      </c>
      <c r="E70" s="4">
        <v>329</v>
      </c>
      <c r="F70" s="4">
        <v>348</v>
      </c>
      <c r="G70" s="4">
        <v>308</v>
      </c>
      <c r="H70" s="4">
        <v>345</v>
      </c>
      <c r="I70" s="4">
        <v>368</v>
      </c>
      <c r="J70" s="4">
        <v>421</v>
      </c>
      <c r="K70" s="4">
        <v>474</v>
      </c>
      <c r="L70" s="4">
        <v>404</v>
      </c>
      <c r="M70" s="4">
        <v>463</v>
      </c>
      <c r="N70" s="4">
        <v>586</v>
      </c>
      <c r="O70" s="4">
        <v>691</v>
      </c>
      <c r="P70" s="4">
        <v>941</v>
      </c>
      <c r="Q70" s="4">
        <v>976</v>
      </c>
      <c r="R70" s="4">
        <v>808</v>
      </c>
      <c r="S70" s="4">
        <v>759</v>
      </c>
      <c r="T70" s="4">
        <v>678</v>
      </c>
      <c r="U70" s="4">
        <v>673</v>
      </c>
      <c r="V70" s="4">
        <v>728</v>
      </c>
      <c r="W70" s="4">
        <v>678</v>
      </c>
      <c r="X70" s="4">
        <v>758</v>
      </c>
      <c r="Y70" s="4">
        <v>799</v>
      </c>
      <c r="Z70" s="4">
        <v>1139</v>
      </c>
      <c r="AA70" s="4">
        <v>1242</v>
      </c>
      <c r="AB70" s="4">
        <v>1153</v>
      </c>
      <c r="AC70" s="4"/>
      <c r="AD70" s="4"/>
    </row>
    <row r="71" spans="2:32" x14ac:dyDescent="0.2">
      <c r="B71" t="s">
        <v>24</v>
      </c>
      <c r="C71" s="4">
        <v>37</v>
      </c>
      <c r="D71" s="4">
        <v>34</v>
      </c>
      <c r="E71" s="4">
        <v>34</v>
      </c>
      <c r="F71" s="4">
        <v>33</v>
      </c>
      <c r="G71" s="4">
        <v>32</v>
      </c>
      <c r="H71" s="4">
        <v>29</v>
      </c>
      <c r="I71" s="4">
        <v>34</v>
      </c>
      <c r="J71" s="4">
        <v>38</v>
      </c>
      <c r="K71" s="4">
        <v>37</v>
      </c>
      <c r="L71" s="4">
        <v>53</v>
      </c>
      <c r="M71" s="4">
        <v>66</v>
      </c>
      <c r="N71" s="4">
        <v>103</v>
      </c>
      <c r="O71" s="4">
        <v>180</v>
      </c>
      <c r="P71" s="4">
        <v>256</v>
      </c>
      <c r="Q71" s="4">
        <v>282</v>
      </c>
      <c r="R71" s="4">
        <v>103</v>
      </c>
      <c r="S71" s="4">
        <v>118</v>
      </c>
      <c r="T71" s="4">
        <v>126</v>
      </c>
      <c r="U71" s="4">
        <v>128</v>
      </c>
      <c r="V71" s="4">
        <v>133</v>
      </c>
      <c r="W71" s="4">
        <v>114</v>
      </c>
      <c r="X71" s="4">
        <v>96</v>
      </c>
      <c r="Y71" s="4">
        <v>96</v>
      </c>
      <c r="Z71" s="4">
        <v>159</v>
      </c>
      <c r="AA71" s="4">
        <v>243</v>
      </c>
      <c r="AB71" s="4">
        <v>278</v>
      </c>
      <c r="AC71" s="4"/>
      <c r="AD71" s="4"/>
    </row>
    <row r="72" spans="2:32" x14ac:dyDescent="0.2">
      <c r="B72" t="s">
        <v>20</v>
      </c>
      <c r="C72" s="4">
        <v>57</v>
      </c>
      <c r="D72" s="4">
        <v>48</v>
      </c>
      <c r="E72" s="4">
        <v>48</v>
      </c>
      <c r="F72" s="4">
        <v>48</v>
      </c>
      <c r="G72" s="4">
        <v>47</v>
      </c>
      <c r="H72" s="4">
        <v>39</v>
      </c>
      <c r="I72" s="4">
        <v>37</v>
      </c>
      <c r="J72" s="4">
        <v>32</v>
      </c>
      <c r="K72" s="4">
        <v>31</v>
      </c>
      <c r="L72" s="4">
        <v>37</v>
      </c>
      <c r="M72" s="4">
        <v>63</v>
      </c>
      <c r="N72" s="4">
        <v>83</v>
      </c>
      <c r="O72" s="4">
        <v>110</v>
      </c>
      <c r="P72" s="4">
        <v>125</v>
      </c>
      <c r="Q72" s="4">
        <v>133</v>
      </c>
      <c r="R72" s="4">
        <v>113</v>
      </c>
      <c r="S72" s="4">
        <v>105</v>
      </c>
      <c r="T72" s="4">
        <v>96</v>
      </c>
      <c r="U72" s="4">
        <v>80</v>
      </c>
      <c r="V72" s="4">
        <v>79</v>
      </c>
      <c r="W72" s="4">
        <v>64</v>
      </c>
      <c r="X72" s="4">
        <v>66</v>
      </c>
      <c r="Y72" s="4">
        <v>61</v>
      </c>
      <c r="Z72" s="4">
        <v>83</v>
      </c>
      <c r="AA72" s="4">
        <v>80</v>
      </c>
      <c r="AB72" s="4">
        <v>69</v>
      </c>
      <c r="AC72" s="4"/>
      <c r="AD72" s="4"/>
    </row>
    <row r="73" spans="2:32" x14ac:dyDescent="0.2">
      <c r="B73" t="s">
        <v>11</v>
      </c>
      <c r="C73" s="4">
        <v>7</v>
      </c>
      <c r="D73" s="4">
        <v>9</v>
      </c>
      <c r="E73" s="4">
        <v>6</v>
      </c>
      <c r="F73" s="4">
        <v>5</v>
      </c>
      <c r="G73" s="4">
        <v>4</v>
      </c>
      <c r="H73" s="4">
        <v>5</v>
      </c>
      <c r="I73" s="4">
        <v>6</v>
      </c>
      <c r="J73" s="4">
        <v>13</v>
      </c>
      <c r="K73" s="4">
        <v>12</v>
      </c>
      <c r="L73" s="4">
        <v>10</v>
      </c>
      <c r="M73" s="4">
        <v>9</v>
      </c>
      <c r="N73" s="4">
        <v>21</v>
      </c>
      <c r="O73" s="4">
        <v>20</v>
      </c>
      <c r="P73" s="4">
        <v>21</v>
      </c>
      <c r="Q73" s="4">
        <v>19</v>
      </c>
      <c r="R73" s="4">
        <v>11</v>
      </c>
      <c r="S73" s="4">
        <v>6</v>
      </c>
      <c r="T73" s="4">
        <v>3</v>
      </c>
      <c r="U73" s="4">
        <v>3</v>
      </c>
      <c r="V73" s="4">
        <v>6</v>
      </c>
      <c r="W73" s="4">
        <v>6</v>
      </c>
      <c r="X73" s="4">
        <v>4</v>
      </c>
      <c r="Y73" s="4">
        <v>5</v>
      </c>
      <c r="Z73" s="4">
        <v>12</v>
      </c>
      <c r="AA73" s="4">
        <v>19</v>
      </c>
      <c r="AB73" s="4">
        <v>23</v>
      </c>
      <c r="AC73" s="4"/>
      <c r="AD73" s="4"/>
    </row>
    <row r="74" spans="2:32" x14ac:dyDescent="0.2">
      <c r="B74" t="s">
        <v>22</v>
      </c>
      <c r="C74" s="4">
        <v>281</v>
      </c>
      <c r="D74" s="4">
        <v>370</v>
      </c>
      <c r="E74" s="4">
        <v>320</v>
      </c>
      <c r="F74" s="4">
        <v>280</v>
      </c>
      <c r="G74" s="4">
        <v>314</v>
      </c>
      <c r="H74" s="4">
        <v>320</v>
      </c>
      <c r="I74" s="4">
        <v>413</v>
      </c>
      <c r="J74" s="4">
        <v>513</v>
      </c>
      <c r="K74" s="4">
        <v>638</v>
      </c>
      <c r="L74" s="4">
        <v>591</v>
      </c>
      <c r="M74" s="4">
        <v>565</v>
      </c>
      <c r="N74" s="4">
        <v>773</v>
      </c>
      <c r="O74" s="4">
        <v>973</v>
      </c>
      <c r="P74" s="4">
        <v>1050</v>
      </c>
      <c r="Q74" s="4">
        <v>1037</v>
      </c>
      <c r="R74" s="4">
        <v>436</v>
      </c>
      <c r="S74" s="4">
        <v>441</v>
      </c>
      <c r="T74" s="4">
        <v>416</v>
      </c>
      <c r="U74" s="4">
        <v>415</v>
      </c>
      <c r="V74" s="4">
        <v>457</v>
      </c>
      <c r="W74" s="4">
        <v>392</v>
      </c>
      <c r="X74" s="4">
        <v>321</v>
      </c>
      <c r="Y74" s="4">
        <v>373</v>
      </c>
      <c r="Z74" s="4">
        <v>796</v>
      </c>
      <c r="AA74" s="4">
        <v>1047</v>
      </c>
      <c r="AB74" s="4">
        <v>1213</v>
      </c>
      <c r="AC74" s="4"/>
      <c r="AD74" s="4"/>
    </row>
    <row r="75" spans="2:32" x14ac:dyDescent="0.2">
      <c r="B75" t="s">
        <v>12</v>
      </c>
      <c r="C75" s="4">
        <v>99</v>
      </c>
      <c r="D75" s="4">
        <v>75</v>
      </c>
      <c r="E75" s="4">
        <v>56</v>
      </c>
      <c r="F75" s="4">
        <v>81</v>
      </c>
      <c r="G75" s="4">
        <v>81</v>
      </c>
      <c r="H75" s="4">
        <v>62</v>
      </c>
      <c r="I75" s="4">
        <v>52</v>
      </c>
      <c r="J75" s="4">
        <v>41</v>
      </c>
      <c r="K75" s="4">
        <v>35</v>
      </c>
      <c r="L75" s="4">
        <v>44</v>
      </c>
      <c r="M75" s="4">
        <v>127</v>
      </c>
      <c r="N75" s="4">
        <v>200</v>
      </c>
      <c r="O75" s="4">
        <v>225</v>
      </c>
      <c r="P75" s="4">
        <v>224</v>
      </c>
      <c r="Q75" s="4">
        <v>243</v>
      </c>
      <c r="R75" s="4">
        <v>184</v>
      </c>
      <c r="S75" s="4">
        <v>153</v>
      </c>
      <c r="T75" s="4">
        <v>140</v>
      </c>
      <c r="U75" s="4">
        <v>156</v>
      </c>
      <c r="V75" s="4">
        <v>167</v>
      </c>
      <c r="W75" s="4">
        <v>137</v>
      </c>
      <c r="X75" s="4">
        <v>134</v>
      </c>
      <c r="Y75" s="4">
        <v>166</v>
      </c>
      <c r="Z75" s="4">
        <v>273</v>
      </c>
      <c r="AA75" s="4">
        <v>291</v>
      </c>
      <c r="AB75" s="4">
        <v>249</v>
      </c>
      <c r="AC75" s="4"/>
      <c r="AD75" s="4"/>
    </row>
    <row r="76" spans="2:32" x14ac:dyDescent="0.2">
      <c r="B76" t="s">
        <v>23</v>
      </c>
      <c r="C76" s="4">
        <v>2345</v>
      </c>
      <c r="D76" s="4">
        <v>2465</v>
      </c>
      <c r="E76" s="4">
        <v>2273</v>
      </c>
      <c r="F76" s="4">
        <v>2146</v>
      </c>
      <c r="G76" s="4">
        <v>2045</v>
      </c>
      <c r="H76" s="4">
        <v>2140</v>
      </c>
      <c r="I76" s="4">
        <v>2344</v>
      </c>
      <c r="J76" s="4">
        <v>2664</v>
      </c>
      <c r="K76" s="4">
        <v>3083</v>
      </c>
      <c r="L76" s="4">
        <v>3066</v>
      </c>
      <c r="M76" s="4">
        <v>3703</v>
      </c>
      <c r="N76" s="4">
        <v>5421</v>
      </c>
      <c r="O76" s="4">
        <v>6364</v>
      </c>
      <c r="P76" s="4">
        <v>7656</v>
      </c>
      <c r="Q76" s="4">
        <v>7657</v>
      </c>
      <c r="R76" s="4">
        <v>4102</v>
      </c>
      <c r="S76" s="4">
        <v>4208</v>
      </c>
      <c r="T76" s="4">
        <v>4102</v>
      </c>
      <c r="U76" s="4">
        <v>4212</v>
      </c>
      <c r="V76" s="4">
        <v>4298</v>
      </c>
      <c r="W76" s="4">
        <v>3675</v>
      </c>
      <c r="X76" s="4">
        <v>3405</v>
      </c>
      <c r="Y76" s="4">
        <v>3727</v>
      </c>
      <c r="Z76" s="4">
        <v>6192</v>
      </c>
      <c r="AA76" s="4">
        <v>7469</v>
      </c>
      <c r="AB76" s="4">
        <v>7487</v>
      </c>
      <c r="AC76" s="4"/>
      <c r="AD76" s="4"/>
      <c r="AE76" s="4"/>
      <c r="AF76" s="4"/>
    </row>
    <row r="77" spans="2:32" x14ac:dyDescent="0.2">
      <c r="B77" t="s">
        <v>28</v>
      </c>
      <c r="C77" s="4">
        <f>SUM(C59:C75)-C76</f>
        <v>0</v>
      </c>
      <c r="D77" s="4">
        <f t="shared" ref="D77:AB77" si="19">SUM(D59:D75)-D76</f>
        <v>0</v>
      </c>
      <c r="E77" s="4">
        <f t="shared" si="19"/>
        <v>0</v>
      </c>
      <c r="F77" s="4">
        <f t="shared" si="19"/>
        <v>0</v>
      </c>
      <c r="G77" s="4">
        <f t="shared" si="19"/>
        <v>0</v>
      </c>
      <c r="H77" s="4">
        <f t="shared" si="19"/>
        <v>0</v>
      </c>
      <c r="I77" s="4">
        <f t="shared" si="19"/>
        <v>0</v>
      </c>
      <c r="J77" s="4">
        <f t="shared" si="19"/>
        <v>0</v>
      </c>
      <c r="K77" s="4">
        <f t="shared" si="19"/>
        <v>0</v>
      </c>
      <c r="L77" s="4">
        <f t="shared" si="19"/>
        <v>0</v>
      </c>
      <c r="M77" s="4">
        <f t="shared" si="19"/>
        <v>0</v>
      </c>
      <c r="N77" s="4">
        <f t="shared" si="19"/>
        <v>0</v>
      </c>
      <c r="O77" s="4">
        <f t="shared" si="19"/>
        <v>0</v>
      </c>
      <c r="P77" s="4">
        <f t="shared" si="19"/>
        <v>0</v>
      </c>
      <c r="Q77" s="4">
        <f t="shared" si="19"/>
        <v>0</v>
      </c>
      <c r="R77" s="4">
        <f t="shared" si="19"/>
        <v>0</v>
      </c>
      <c r="S77" s="4">
        <f t="shared" si="19"/>
        <v>0</v>
      </c>
      <c r="T77" s="4">
        <f t="shared" si="19"/>
        <v>0</v>
      </c>
      <c r="U77" s="4">
        <f t="shared" si="19"/>
        <v>0</v>
      </c>
      <c r="V77" s="4">
        <f t="shared" si="19"/>
        <v>0</v>
      </c>
      <c r="W77" s="4">
        <f t="shared" si="19"/>
        <v>0</v>
      </c>
      <c r="X77" s="4">
        <f t="shared" si="19"/>
        <v>0</v>
      </c>
      <c r="Y77" s="4">
        <f t="shared" si="19"/>
        <v>0</v>
      </c>
      <c r="Z77" s="4">
        <f t="shared" si="19"/>
        <v>0</v>
      </c>
      <c r="AA77" s="4">
        <f t="shared" si="19"/>
        <v>0</v>
      </c>
      <c r="AB77" s="4">
        <f t="shared" si="19"/>
        <v>0</v>
      </c>
    </row>
    <row r="78" spans="2:32" x14ac:dyDescent="0.2">
      <c r="R78">
        <f>(R76-Q76)/Q76</f>
        <v>-0.46428105001958991</v>
      </c>
    </row>
    <row r="80" spans="2:32" x14ac:dyDescent="0.2">
      <c r="B80" s="2" t="s">
        <v>53</v>
      </c>
    </row>
    <row r="81" spans="2:31" s="15" customFormat="1" x14ac:dyDescent="0.2">
      <c r="C81" s="15" t="s">
        <v>58</v>
      </c>
      <c r="D81" s="15" t="s">
        <v>58</v>
      </c>
      <c r="E81" s="15" t="s">
        <v>58</v>
      </c>
      <c r="F81" s="15" t="s">
        <v>58</v>
      </c>
      <c r="G81" s="15" t="s">
        <v>58</v>
      </c>
      <c r="H81" s="15" t="s">
        <v>58</v>
      </c>
      <c r="I81" s="15" t="s">
        <v>58</v>
      </c>
      <c r="J81" s="15" t="s">
        <v>58</v>
      </c>
      <c r="K81" s="15" t="s">
        <v>58</v>
      </c>
      <c r="L81" s="15" t="s">
        <v>58</v>
      </c>
      <c r="M81" s="15" t="s">
        <v>58</v>
      </c>
      <c r="N81" s="15" t="s">
        <v>58</v>
      </c>
      <c r="O81" s="15" t="s">
        <v>58</v>
      </c>
      <c r="P81" s="15" t="s">
        <v>58</v>
      </c>
      <c r="Q81" s="15" t="s">
        <v>58</v>
      </c>
      <c r="R81" s="15" t="s">
        <v>58</v>
      </c>
      <c r="S81" s="15" t="s">
        <v>58</v>
      </c>
      <c r="T81" s="15" t="s">
        <v>58</v>
      </c>
      <c r="U81" s="15" t="s">
        <v>58</v>
      </c>
      <c r="V81" s="15" t="s">
        <v>58</v>
      </c>
      <c r="W81" s="15" t="s">
        <v>58</v>
      </c>
      <c r="X81" s="15" t="s">
        <v>58</v>
      </c>
      <c r="Y81" s="15" t="s">
        <v>58</v>
      </c>
      <c r="Z81" s="15" t="s">
        <v>58</v>
      </c>
      <c r="AA81" s="15" t="s">
        <v>58</v>
      </c>
      <c r="AB81" s="15" t="s">
        <v>58</v>
      </c>
    </row>
    <row r="82" spans="2:31" x14ac:dyDescent="0.2">
      <c r="B82" s="3"/>
      <c r="C82" s="3">
        <v>2000</v>
      </c>
      <c r="D82" s="3">
        <f>C82+1</f>
        <v>2001</v>
      </c>
      <c r="E82" s="3">
        <f t="shared" ref="E82:X82" si="20">D82+1</f>
        <v>2002</v>
      </c>
      <c r="F82" s="3">
        <f t="shared" si="20"/>
        <v>2003</v>
      </c>
      <c r="G82" s="3">
        <f t="shared" si="20"/>
        <v>2004</v>
      </c>
      <c r="H82" s="3">
        <f t="shared" si="20"/>
        <v>2005</v>
      </c>
      <c r="I82" s="3">
        <f t="shared" si="20"/>
        <v>2006</v>
      </c>
      <c r="J82" s="3">
        <f t="shared" si="20"/>
        <v>2007</v>
      </c>
      <c r="K82" s="3">
        <f t="shared" si="20"/>
        <v>2008</v>
      </c>
      <c r="L82" s="3">
        <f t="shared" si="20"/>
        <v>2009</v>
      </c>
      <c r="M82" s="3">
        <f t="shared" si="20"/>
        <v>2010</v>
      </c>
      <c r="N82" s="3">
        <f t="shared" si="20"/>
        <v>2011</v>
      </c>
      <c r="O82" s="3">
        <f t="shared" si="20"/>
        <v>2012</v>
      </c>
      <c r="P82" s="3">
        <f t="shared" si="20"/>
        <v>2013</v>
      </c>
      <c r="Q82" s="3">
        <f t="shared" si="20"/>
        <v>2014</v>
      </c>
      <c r="R82" s="3">
        <f t="shared" si="20"/>
        <v>2015</v>
      </c>
      <c r="S82" s="3">
        <f t="shared" si="20"/>
        <v>2016</v>
      </c>
      <c r="T82" s="3">
        <f t="shared" si="20"/>
        <v>2017</v>
      </c>
      <c r="U82" s="3">
        <f t="shared" si="20"/>
        <v>2018</v>
      </c>
      <c r="V82" s="3">
        <f t="shared" si="20"/>
        <v>2019</v>
      </c>
      <c r="W82" s="3">
        <f t="shared" si="20"/>
        <v>2020</v>
      </c>
      <c r="X82" s="3">
        <f t="shared" si="20"/>
        <v>2021</v>
      </c>
      <c r="Y82" s="3">
        <f t="shared" ref="Y82" si="21">X82+1</f>
        <v>2022</v>
      </c>
      <c r="Z82" s="3">
        <f t="shared" ref="Z82" si="22">Y82+1</f>
        <v>2023</v>
      </c>
      <c r="AA82" s="3">
        <f t="shared" ref="AA82:AB82" si="23">Z82+1</f>
        <v>2024</v>
      </c>
      <c r="AB82" s="3">
        <f t="shared" si="23"/>
        <v>2025</v>
      </c>
      <c r="AC82" s="3"/>
      <c r="AD82" s="3"/>
    </row>
    <row r="83" spans="2:31" x14ac:dyDescent="0.2">
      <c r="B83" t="s">
        <v>0</v>
      </c>
      <c r="C83" s="4">
        <v>11488</v>
      </c>
      <c r="D83" s="4">
        <v>12047</v>
      </c>
      <c r="E83" s="4">
        <v>13035</v>
      </c>
      <c r="F83" s="4">
        <v>14058</v>
      </c>
      <c r="G83" s="4">
        <v>15981</v>
      </c>
      <c r="H83" s="4">
        <v>17066</v>
      </c>
      <c r="I83" s="4">
        <v>18601</v>
      </c>
      <c r="J83" s="4">
        <v>20353</v>
      </c>
      <c r="K83" s="4">
        <v>23070</v>
      </c>
      <c r="L83" s="4">
        <v>24253</v>
      </c>
      <c r="M83" s="4">
        <v>23639</v>
      </c>
      <c r="N83" s="4">
        <v>23672</v>
      </c>
      <c r="O83" s="4">
        <v>21725</v>
      </c>
      <c r="P83" s="4">
        <v>21221</v>
      </c>
      <c r="Q83" s="4">
        <v>20699</v>
      </c>
      <c r="R83" s="4">
        <v>21419</v>
      </c>
      <c r="S83" s="4">
        <v>22207</v>
      </c>
      <c r="T83" s="4">
        <v>22625</v>
      </c>
      <c r="U83" s="4">
        <v>23419</v>
      </c>
      <c r="V83" s="4">
        <v>24213</v>
      </c>
      <c r="W83" s="4">
        <v>25907</v>
      </c>
      <c r="X83" s="4">
        <v>28229</v>
      </c>
      <c r="Y83" s="4">
        <v>29356</v>
      </c>
      <c r="Z83" s="4">
        <v>30635</v>
      </c>
      <c r="AA83" s="4">
        <v>31605</v>
      </c>
      <c r="AB83" s="4">
        <v>33271</v>
      </c>
      <c r="AC83" s="4"/>
      <c r="AD83" s="4"/>
      <c r="AE83" s="4"/>
    </row>
    <row r="84" spans="2:31" x14ac:dyDescent="0.2">
      <c r="B84" t="s">
        <v>1</v>
      </c>
      <c r="C84" s="4">
        <v>1091</v>
      </c>
      <c r="D84" s="4">
        <v>1218</v>
      </c>
      <c r="E84" s="4">
        <v>2117</v>
      </c>
      <c r="F84" s="4">
        <v>2510</v>
      </c>
      <c r="G84" s="4">
        <v>2704</v>
      </c>
      <c r="H84" s="4">
        <v>3068</v>
      </c>
      <c r="I84" s="4">
        <v>3369</v>
      </c>
      <c r="J84" s="4">
        <v>3590</v>
      </c>
      <c r="K84" s="4">
        <v>4095</v>
      </c>
      <c r="L84" s="4">
        <v>4500</v>
      </c>
      <c r="M84" s="4">
        <v>4420</v>
      </c>
      <c r="N84" s="4">
        <v>4344</v>
      </c>
      <c r="O84" s="4">
        <v>3999</v>
      </c>
      <c r="P84" s="4">
        <v>3971</v>
      </c>
      <c r="Q84" s="4">
        <v>3961</v>
      </c>
      <c r="R84" s="4">
        <v>4084</v>
      </c>
      <c r="S84" s="4">
        <v>4180</v>
      </c>
      <c r="T84" s="4">
        <v>4357</v>
      </c>
      <c r="U84" s="4">
        <v>4497</v>
      </c>
      <c r="V84" s="4">
        <v>4647</v>
      </c>
      <c r="W84" s="4">
        <v>4846</v>
      </c>
      <c r="X84" s="4">
        <v>5009</v>
      </c>
      <c r="Y84" s="4">
        <v>5178</v>
      </c>
      <c r="Z84" s="4">
        <v>5561</v>
      </c>
      <c r="AA84" s="4">
        <v>5890</v>
      </c>
      <c r="AB84" s="4">
        <v>6118</v>
      </c>
      <c r="AC84" s="4"/>
      <c r="AD84" s="4"/>
      <c r="AE84" s="4"/>
    </row>
    <row r="85" spans="2:31" x14ac:dyDescent="0.2">
      <c r="B85" t="s">
        <v>2</v>
      </c>
      <c r="C85" s="4">
        <v>772</v>
      </c>
      <c r="D85" s="4">
        <v>1065</v>
      </c>
      <c r="E85" s="4">
        <v>1662</v>
      </c>
      <c r="F85" s="4">
        <v>2143</v>
      </c>
      <c r="G85" s="4">
        <v>2329</v>
      </c>
      <c r="H85" s="4">
        <v>2524</v>
      </c>
      <c r="I85" s="4">
        <v>2753</v>
      </c>
      <c r="J85" s="4">
        <v>3038</v>
      </c>
      <c r="K85" s="4">
        <v>3375</v>
      </c>
      <c r="L85" s="4">
        <v>3510</v>
      </c>
      <c r="M85" s="4">
        <v>3434</v>
      </c>
      <c r="N85" s="4">
        <v>3514</v>
      </c>
      <c r="O85" s="4">
        <v>3161</v>
      </c>
      <c r="P85" s="4">
        <v>3193</v>
      </c>
      <c r="Q85" s="4">
        <v>3293</v>
      </c>
      <c r="R85" s="4">
        <v>3362</v>
      </c>
      <c r="S85" s="4">
        <v>3391</v>
      </c>
      <c r="T85" s="4">
        <v>3467</v>
      </c>
      <c r="U85" s="4">
        <v>3572</v>
      </c>
      <c r="V85" s="4">
        <v>3692</v>
      </c>
      <c r="W85" s="4">
        <v>3881</v>
      </c>
      <c r="X85" s="4">
        <v>3987</v>
      </c>
      <c r="Y85" s="4">
        <v>4156</v>
      </c>
      <c r="Z85" s="4">
        <v>4320</v>
      </c>
      <c r="AA85" s="4">
        <v>4578</v>
      </c>
      <c r="AB85" s="4">
        <v>4887</v>
      </c>
      <c r="AC85" s="4"/>
      <c r="AD85" s="4"/>
      <c r="AE85" s="4"/>
    </row>
    <row r="86" spans="2:31" x14ac:dyDescent="0.2">
      <c r="B86" t="s">
        <v>3</v>
      </c>
      <c r="C86" s="4">
        <v>725</v>
      </c>
      <c r="D86" s="4">
        <v>795</v>
      </c>
      <c r="E86" s="4">
        <v>1186</v>
      </c>
      <c r="F86" s="4">
        <v>1652</v>
      </c>
      <c r="G86" s="4">
        <v>1899</v>
      </c>
      <c r="H86" s="4">
        <v>2071</v>
      </c>
      <c r="I86" s="4">
        <v>2296</v>
      </c>
      <c r="J86" s="4">
        <v>2576</v>
      </c>
      <c r="K86" s="4">
        <v>2866</v>
      </c>
      <c r="L86" s="4">
        <v>3076</v>
      </c>
      <c r="M86" s="4">
        <v>2962</v>
      </c>
      <c r="N86" s="4">
        <v>2883</v>
      </c>
      <c r="O86" s="4">
        <v>2684</v>
      </c>
      <c r="P86" s="4">
        <v>2623</v>
      </c>
      <c r="Q86" s="4">
        <v>2698</v>
      </c>
      <c r="R86" s="4">
        <v>2864</v>
      </c>
      <c r="S86" s="4">
        <v>2916</v>
      </c>
      <c r="T86" s="4">
        <v>3041</v>
      </c>
      <c r="U86" s="4">
        <v>3233</v>
      </c>
      <c r="V86" s="4">
        <v>3464</v>
      </c>
      <c r="W86" s="4">
        <v>3705</v>
      </c>
      <c r="X86" s="4">
        <v>3869</v>
      </c>
      <c r="Y86" s="4">
        <v>4153</v>
      </c>
      <c r="Z86" s="4">
        <v>4443</v>
      </c>
      <c r="AA86" s="4">
        <v>4720</v>
      </c>
      <c r="AB86" s="4">
        <v>5042</v>
      </c>
      <c r="AC86" s="4"/>
      <c r="AD86" s="4"/>
      <c r="AE86" s="4"/>
    </row>
    <row r="87" spans="2:31" x14ac:dyDescent="0.2">
      <c r="B87" t="s">
        <v>4</v>
      </c>
      <c r="C87" s="4">
        <v>2939</v>
      </c>
      <c r="D87" s="4">
        <v>3232</v>
      </c>
      <c r="E87" s="4">
        <v>3534</v>
      </c>
      <c r="F87" s="4">
        <v>3755</v>
      </c>
      <c r="G87" s="4">
        <v>4333</v>
      </c>
      <c r="H87" s="4">
        <v>4408</v>
      </c>
      <c r="I87" s="4">
        <v>4731</v>
      </c>
      <c r="J87" s="4">
        <v>5219</v>
      </c>
      <c r="K87" s="4">
        <v>5686</v>
      </c>
      <c r="L87" s="4">
        <v>6101</v>
      </c>
      <c r="M87" s="4">
        <v>5867</v>
      </c>
      <c r="N87" s="4">
        <v>5459</v>
      </c>
      <c r="O87" s="4">
        <v>5094</v>
      </c>
      <c r="P87" s="4">
        <v>5151</v>
      </c>
      <c r="Q87" s="4">
        <v>5263</v>
      </c>
      <c r="R87" s="4">
        <v>5376</v>
      </c>
      <c r="S87" s="4">
        <v>5555</v>
      </c>
      <c r="T87" s="4">
        <v>5708</v>
      </c>
      <c r="U87" s="4">
        <v>6020</v>
      </c>
      <c r="V87" s="4">
        <v>6399</v>
      </c>
      <c r="W87" s="4">
        <v>6940</v>
      </c>
      <c r="X87" s="4">
        <v>7781</v>
      </c>
      <c r="Y87" s="4">
        <v>8110</v>
      </c>
      <c r="Z87" s="4">
        <v>8599</v>
      </c>
      <c r="AA87" s="4">
        <v>9179</v>
      </c>
      <c r="AB87" s="4">
        <v>9684</v>
      </c>
      <c r="AC87" s="4"/>
      <c r="AD87" s="4"/>
      <c r="AE87" s="4"/>
    </row>
    <row r="88" spans="2:31" x14ac:dyDescent="0.2">
      <c r="B88" t="s">
        <v>5</v>
      </c>
      <c r="C88" s="4">
        <v>546</v>
      </c>
      <c r="D88" s="4">
        <v>582</v>
      </c>
      <c r="E88" s="4">
        <v>858</v>
      </c>
      <c r="F88" s="4">
        <v>1225</v>
      </c>
      <c r="G88" s="4">
        <v>1262</v>
      </c>
      <c r="H88" s="4">
        <v>1429</v>
      </c>
      <c r="I88" s="4">
        <v>1564</v>
      </c>
      <c r="J88" s="4">
        <v>1782</v>
      </c>
      <c r="K88" s="4">
        <v>1916</v>
      </c>
      <c r="L88" s="4">
        <v>2215</v>
      </c>
      <c r="M88" s="4">
        <v>2082</v>
      </c>
      <c r="N88" s="4">
        <v>2076</v>
      </c>
      <c r="O88" s="4">
        <v>1891</v>
      </c>
      <c r="P88" s="4">
        <v>1886</v>
      </c>
      <c r="Q88" s="4">
        <v>1905</v>
      </c>
      <c r="R88" s="4">
        <v>1956</v>
      </c>
      <c r="S88" s="4">
        <v>1977</v>
      </c>
      <c r="T88" s="4">
        <v>1992</v>
      </c>
      <c r="U88" s="4">
        <v>2087</v>
      </c>
      <c r="V88" s="4">
        <v>2177</v>
      </c>
      <c r="W88" s="4">
        <v>2285</v>
      </c>
      <c r="X88" s="4">
        <v>2401</v>
      </c>
      <c r="Y88" s="4">
        <v>2517</v>
      </c>
      <c r="Z88" s="4">
        <v>2685</v>
      </c>
      <c r="AA88" s="4">
        <v>2831</v>
      </c>
      <c r="AB88" s="4">
        <v>3015</v>
      </c>
      <c r="AC88" s="4"/>
      <c r="AD88" s="4"/>
      <c r="AE88" s="4"/>
    </row>
    <row r="89" spans="2:31" x14ac:dyDescent="0.2">
      <c r="B89" t="s">
        <v>6</v>
      </c>
      <c r="C89" s="4">
        <v>1529</v>
      </c>
      <c r="D89" s="4">
        <v>1663</v>
      </c>
      <c r="E89" s="4">
        <v>2621</v>
      </c>
      <c r="F89" s="4">
        <v>3600</v>
      </c>
      <c r="G89" s="4">
        <v>3841</v>
      </c>
      <c r="H89" s="4">
        <v>4498</v>
      </c>
      <c r="I89" s="4">
        <v>4892</v>
      </c>
      <c r="J89" s="4">
        <v>5415</v>
      </c>
      <c r="K89" s="4">
        <v>6325</v>
      </c>
      <c r="L89" s="4">
        <v>6998</v>
      </c>
      <c r="M89" s="4">
        <v>6922</v>
      </c>
      <c r="N89" s="4">
        <v>7175</v>
      </c>
      <c r="O89" s="4">
        <v>5659</v>
      </c>
      <c r="P89" s="4">
        <v>5540</v>
      </c>
      <c r="Q89" s="4">
        <v>5513</v>
      </c>
      <c r="R89" s="4">
        <v>5713</v>
      </c>
      <c r="S89" s="4">
        <v>5696</v>
      </c>
      <c r="T89" s="4">
        <v>5948</v>
      </c>
      <c r="U89" s="4">
        <v>6146</v>
      </c>
      <c r="V89" s="4">
        <v>6508</v>
      </c>
      <c r="W89" s="4">
        <v>6914</v>
      </c>
      <c r="X89" s="4">
        <v>7324</v>
      </c>
      <c r="Y89" s="4">
        <v>7537</v>
      </c>
      <c r="Z89" s="4">
        <v>7982</v>
      </c>
      <c r="AA89" s="4">
        <v>8293</v>
      </c>
      <c r="AB89" s="4">
        <v>8678</v>
      </c>
      <c r="AC89" s="4"/>
      <c r="AD89" s="4"/>
      <c r="AE89" s="4"/>
    </row>
    <row r="90" spans="2:31" x14ac:dyDescent="0.2">
      <c r="B90" t="s">
        <v>7</v>
      </c>
      <c r="C90" s="4">
        <v>2468</v>
      </c>
      <c r="D90" s="4">
        <v>2634</v>
      </c>
      <c r="E90" s="4">
        <v>3802</v>
      </c>
      <c r="F90" s="4">
        <v>4913</v>
      </c>
      <c r="G90" s="4">
        <v>5307</v>
      </c>
      <c r="H90" s="4">
        <v>6096</v>
      </c>
      <c r="I90" s="4">
        <v>6201</v>
      </c>
      <c r="J90" s="4">
        <v>6823</v>
      </c>
      <c r="K90" s="4">
        <v>7369</v>
      </c>
      <c r="L90" s="4">
        <v>7931</v>
      </c>
      <c r="M90" s="4">
        <v>7448</v>
      </c>
      <c r="N90" s="4">
        <v>7631</v>
      </c>
      <c r="O90" s="4">
        <v>7119</v>
      </c>
      <c r="P90" s="4">
        <v>7015</v>
      </c>
      <c r="Q90" s="4">
        <v>6954</v>
      </c>
      <c r="R90" s="4">
        <v>7251</v>
      </c>
      <c r="S90" s="4">
        <v>7299</v>
      </c>
      <c r="T90" s="4">
        <v>7546</v>
      </c>
      <c r="U90" s="4">
        <v>7621</v>
      </c>
      <c r="V90" s="4">
        <v>8090</v>
      </c>
      <c r="W90" s="4">
        <v>8484</v>
      </c>
      <c r="X90" s="4">
        <v>8883</v>
      </c>
      <c r="Y90" s="4">
        <v>9217</v>
      </c>
      <c r="Z90" s="4">
        <v>9818</v>
      </c>
      <c r="AA90" s="4">
        <v>10411</v>
      </c>
      <c r="AB90" s="4">
        <v>11073</v>
      </c>
      <c r="AC90" s="4"/>
      <c r="AD90" s="4"/>
      <c r="AE90" s="4"/>
    </row>
    <row r="91" spans="2:31" x14ac:dyDescent="0.2">
      <c r="B91" t="s">
        <v>8</v>
      </c>
      <c r="C91" s="4">
        <v>10363</v>
      </c>
      <c r="D91" s="4">
        <v>10992</v>
      </c>
      <c r="E91" s="4">
        <v>11995</v>
      </c>
      <c r="F91" s="4">
        <v>13433</v>
      </c>
      <c r="G91" s="4">
        <v>15594</v>
      </c>
      <c r="H91" s="4">
        <v>17185</v>
      </c>
      <c r="I91" s="4">
        <v>20052</v>
      </c>
      <c r="J91" s="4">
        <v>20591</v>
      </c>
      <c r="K91" s="4">
        <v>23467</v>
      </c>
      <c r="L91" s="4">
        <v>25633</v>
      </c>
      <c r="M91" s="4">
        <v>26383</v>
      </c>
      <c r="N91" s="4">
        <v>24799</v>
      </c>
      <c r="O91" s="4">
        <v>23042</v>
      </c>
      <c r="P91" s="4">
        <v>22174</v>
      </c>
      <c r="Q91" s="4">
        <v>22632</v>
      </c>
      <c r="R91" s="4">
        <v>23414</v>
      </c>
      <c r="S91" s="4">
        <v>23927</v>
      </c>
      <c r="T91" s="4">
        <v>24514</v>
      </c>
      <c r="U91" s="4">
        <v>25254</v>
      </c>
      <c r="V91" s="4">
        <v>26863</v>
      </c>
      <c r="W91" s="4">
        <v>29433</v>
      </c>
      <c r="X91" s="4">
        <v>31500</v>
      </c>
      <c r="Y91" s="4">
        <v>33021</v>
      </c>
      <c r="Z91" s="4">
        <v>35089</v>
      </c>
      <c r="AA91" s="4">
        <v>38349</v>
      </c>
      <c r="AB91" s="4">
        <v>39919</v>
      </c>
      <c r="AC91" s="4"/>
      <c r="AD91" s="4"/>
      <c r="AE91" s="4"/>
    </row>
    <row r="92" spans="2:31" x14ac:dyDescent="0.2">
      <c r="B92" t="s">
        <v>9</v>
      </c>
      <c r="C92" s="4">
        <v>1002</v>
      </c>
      <c r="D92" s="4">
        <v>1214</v>
      </c>
      <c r="E92" s="4">
        <v>1944</v>
      </c>
      <c r="F92" s="4">
        <v>2374</v>
      </c>
      <c r="G92" s="4">
        <v>2463</v>
      </c>
      <c r="H92" s="4">
        <v>2659</v>
      </c>
      <c r="I92" s="4">
        <v>2931</v>
      </c>
      <c r="J92" s="4">
        <v>3307</v>
      </c>
      <c r="K92" s="4">
        <v>3615</v>
      </c>
      <c r="L92" s="4">
        <v>3815</v>
      </c>
      <c r="M92" s="4">
        <v>3811</v>
      </c>
      <c r="N92" s="4">
        <v>3829</v>
      </c>
      <c r="O92" s="4">
        <v>3451</v>
      </c>
      <c r="P92" s="4">
        <v>3470</v>
      </c>
      <c r="Q92" s="4">
        <v>3555</v>
      </c>
      <c r="R92" s="4">
        <v>3686</v>
      </c>
      <c r="S92" s="4">
        <v>3735</v>
      </c>
      <c r="T92" s="4">
        <v>3768</v>
      </c>
      <c r="U92" s="4">
        <v>3843</v>
      </c>
      <c r="V92" s="4">
        <v>3965</v>
      </c>
      <c r="W92" s="4">
        <v>4129</v>
      </c>
      <c r="X92" s="4">
        <v>4381</v>
      </c>
      <c r="Y92" s="4">
        <v>4528</v>
      </c>
      <c r="Z92" s="4">
        <v>4841</v>
      </c>
      <c r="AA92" s="4">
        <v>5038</v>
      </c>
      <c r="AB92" s="4">
        <v>5389</v>
      </c>
      <c r="AC92" s="4"/>
      <c r="AD92" s="4"/>
      <c r="AE92" s="4"/>
    </row>
    <row r="93" spans="2:31" x14ac:dyDescent="0.2">
      <c r="B93" t="s">
        <v>10</v>
      </c>
      <c r="C93" s="4">
        <v>4548</v>
      </c>
      <c r="D93" s="4">
        <v>4853</v>
      </c>
      <c r="E93" s="4">
        <v>5342</v>
      </c>
      <c r="F93" s="4">
        <v>5548</v>
      </c>
      <c r="G93" s="4">
        <v>5870</v>
      </c>
      <c r="H93" s="4">
        <v>6692</v>
      </c>
      <c r="I93" s="4">
        <v>6879</v>
      </c>
      <c r="J93" s="4">
        <v>7565</v>
      </c>
      <c r="K93" s="4">
        <v>8254</v>
      </c>
      <c r="L93" s="4">
        <v>8723</v>
      </c>
      <c r="M93" s="4">
        <v>8405</v>
      </c>
      <c r="N93" s="4">
        <v>8135</v>
      </c>
      <c r="O93" s="4">
        <v>7655</v>
      </c>
      <c r="P93" s="4">
        <v>7734</v>
      </c>
      <c r="Q93" s="4">
        <v>7521</v>
      </c>
      <c r="R93" s="4">
        <v>7712</v>
      </c>
      <c r="S93" s="4">
        <v>7847</v>
      </c>
      <c r="T93" s="4">
        <v>8026</v>
      </c>
      <c r="U93" s="4">
        <v>8294</v>
      </c>
      <c r="V93" s="4">
        <v>8705</v>
      </c>
      <c r="W93" s="4">
        <v>9227</v>
      </c>
      <c r="X93" s="4">
        <v>9720</v>
      </c>
      <c r="Y93" s="4">
        <v>9993</v>
      </c>
      <c r="Z93" s="4">
        <v>10704</v>
      </c>
      <c r="AA93" s="4">
        <v>11294</v>
      </c>
      <c r="AB93" s="4">
        <v>11918</v>
      </c>
      <c r="AC93" s="4"/>
      <c r="AD93" s="4"/>
      <c r="AE93" s="4"/>
    </row>
    <row r="94" spans="2:31" x14ac:dyDescent="0.2">
      <c r="B94" t="s">
        <v>21</v>
      </c>
      <c r="C94" s="4">
        <v>5081</v>
      </c>
      <c r="D94" s="4">
        <v>5528</v>
      </c>
      <c r="E94" s="4">
        <v>9074</v>
      </c>
      <c r="F94" s="4">
        <v>10601</v>
      </c>
      <c r="G94" s="4">
        <v>11777</v>
      </c>
      <c r="H94" s="4">
        <v>13328</v>
      </c>
      <c r="I94" s="4">
        <v>14119</v>
      </c>
      <c r="J94" s="4">
        <v>15512</v>
      </c>
      <c r="K94" s="4">
        <v>16940</v>
      </c>
      <c r="L94" s="4">
        <v>17993</v>
      </c>
      <c r="M94" s="4">
        <v>17273</v>
      </c>
      <c r="N94" s="4">
        <v>18058</v>
      </c>
      <c r="O94" s="4">
        <v>17014</v>
      </c>
      <c r="P94" s="4">
        <v>16155</v>
      </c>
      <c r="Q94" s="4">
        <v>16416</v>
      </c>
      <c r="R94" s="4">
        <v>17107</v>
      </c>
      <c r="S94" s="4">
        <v>17326</v>
      </c>
      <c r="T94" s="4">
        <v>18129</v>
      </c>
      <c r="U94" s="4">
        <v>18376</v>
      </c>
      <c r="V94" s="4">
        <v>19661</v>
      </c>
      <c r="W94" s="4">
        <v>21070</v>
      </c>
      <c r="X94" s="4">
        <v>21898</v>
      </c>
      <c r="Y94" s="4">
        <v>23544</v>
      </c>
      <c r="Z94" s="4">
        <v>25217</v>
      </c>
      <c r="AA94" s="4">
        <v>26459</v>
      </c>
      <c r="AB94" s="4">
        <v>28222</v>
      </c>
      <c r="AC94" s="4"/>
      <c r="AD94" s="4"/>
      <c r="AE94" s="4"/>
    </row>
    <row r="95" spans="2:31" x14ac:dyDescent="0.2">
      <c r="B95" t="s">
        <v>24</v>
      </c>
      <c r="C95" s="4">
        <v>1057</v>
      </c>
      <c r="D95" s="4">
        <v>1139</v>
      </c>
      <c r="E95" s="4">
        <v>2106</v>
      </c>
      <c r="F95" s="4">
        <v>2350</v>
      </c>
      <c r="G95" s="4">
        <v>2564</v>
      </c>
      <c r="H95" s="4">
        <v>2815</v>
      </c>
      <c r="I95" s="4">
        <v>3166</v>
      </c>
      <c r="J95" s="4">
        <v>3564</v>
      </c>
      <c r="K95" s="4">
        <v>4187</v>
      </c>
      <c r="L95" s="4">
        <v>4523</v>
      </c>
      <c r="M95" s="4">
        <v>4654</v>
      </c>
      <c r="N95" s="4">
        <v>4469</v>
      </c>
      <c r="O95" s="4">
        <v>4239</v>
      </c>
      <c r="P95" s="4">
        <v>3998</v>
      </c>
      <c r="Q95" s="4">
        <v>3996</v>
      </c>
      <c r="R95" s="4">
        <v>4167</v>
      </c>
      <c r="S95" s="4">
        <v>4278</v>
      </c>
      <c r="T95" s="4">
        <v>4420</v>
      </c>
      <c r="U95" s="4">
        <v>4562</v>
      </c>
      <c r="V95" s="4">
        <v>4821</v>
      </c>
      <c r="W95" s="4">
        <v>5112</v>
      </c>
      <c r="X95" s="4">
        <v>5526</v>
      </c>
      <c r="Y95" s="4">
        <v>5727</v>
      </c>
      <c r="Z95" s="4">
        <v>6115</v>
      </c>
      <c r="AA95" s="4">
        <v>6540</v>
      </c>
      <c r="AB95" s="4">
        <v>6832</v>
      </c>
      <c r="AC95" s="4"/>
      <c r="AD95" s="4"/>
      <c r="AE95" s="4"/>
    </row>
    <row r="96" spans="2:31" x14ac:dyDescent="0.2">
      <c r="B96" t="s">
        <v>20</v>
      </c>
      <c r="C96" s="4">
        <v>1296</v>
      </c>
      <c r="D96" s="4">
        <v>1366</v>
      </c>
      <c r="E96" s="4">
        <v>1487</v>
      </c>
      <c r="F96" s="4">
        <v>1593</v>
      </c>
      <c r="G96" s="4">
        <v>1715</v>
      </c>
      <c r="H96" s="4">
        <v>1845</v>
      </c>
      <c r="I96" s="4">
        <v>1989</v>
      </c>
      <c r="J96" s="4">
        <v>2199</v>
      </c>
      <c r="K96" s="4">
        <v>2429</v>
      </c>
      <c r="L96" s="4">
        <v>2569</v>
      </c>
      <c r="M96" s="4">
        <v>2616</v>
      </c>
      <c r="N96" s="4">
        <v>2517</v>
      </c>
      <c r="O96" s="4">
        <v>2377</v>
      </c>
      <c r="P96" s="4">
        <v>2334</v>
      </c>
      <c r="Q96" s="4">
        <v>2356</v>
      </c>
      <c r="R96" s="4">
        <v>2437</v>
      </c>
      <c r="S96" s="4">
        <v>2494</v>
      </c>
      <c r="T96" s="4">
        <v>2627</v>
      </c>
      <c r="U96" s="4">
        <v>2737</v>
      </c>
      <c r="V96" s="4">
        <v>2956</v>
      </c>
      <c r="W96" s="4">
        <v>3098</v>
      </c>
      <c r="X96" s="4">
        <v>3271</v>
      </c>
      <c r="Y96" s="4">
        <v>3649</v>
      </c>
      <c r="Z96" s="4">
        <v>3824</v>
      </c>
      <c r="AA96" s="4">
        <v>4013</v>
      </c>
      <c r="AB96" s="4">
        <v>4236</v>
      </c>
      <c r="AC96" s="4"/>
      <c r="AD96" s="4"/>
      <c r="AE96" s="4"/>
    </row>
    <row r="97" spans="2:32" x14ac:dyDescent="0.2">
      <c r="B97" t="s">
        <v>11</v>
      </c>
      <c r="C97" s="4">
        <v>287</v>
      </c>
      <c r="D97" s="4">
        <v>311</v>
      </c>
      <c r="E97" s="4">
        <v>504</v>
      </c>
      <c r="F97" s="4">
        <v>607</v>
      </c>
      <c r="G97" s="4">
        <v>669</v>
      </c>
      <c r="H97" s="4">
        <v>722</v>
      </c>
      <c r="I97" s="4">
        <v>785</v>
      </c>
      <c r="J97" s="4">
        <v>884</v>
      </c>
      <c r="K97" s="4">
        <v>1011</v>
      </c>
      <c r="L97" s="4">
        <v>1067</v>
      </c>
      <c r="M97" s="4">
        <v>1121</v>
      </c>
      <c r="N97" s="4">
        <v>1034</v>
      </c>
      <c r="O97" s="4">
        <v>1010</v>
      </c>
      <c r="P97" s="4">
        <v>1008</v>
      </c>
      <c r="Q97" s="4">
        <v>999</v>
      </c>
      <c r="R97" s="4">
        <v>1031</v>
      </c>
      <c r="S97" s="4">
        <v>1051</v>
      </c>
      <c r="T97" s="4">
        <v>1064</v>
      </c>
      <c r="U97" s="4">
        <v>1099</v>
      </c>
      <c r="V97" s="4">
        <v>1141</v>
      </c>
      <c r="W97" s="4">
        <v>1195</v>
      </c>
      <c r="X97" s="4">
        <v>1248</v>
      </c>
      <c r="Y97" s="4">
        <v>1323</v>
      </c>
      <c r="Z97" s="4">
        <v>1446</v>
      </c>
      <c r="AA97" s="4">
        <v>1592</v>
      </c>
      <c r="AB97" s="4">
        <v>1639</v>
      </c>
      <c r="AC97" s="4"/>
      <c r="AD97" s="4"/>
      <c r="AE97" s="4"/>
    </row>
    <row r="98" spans="2:32" x14ac:dyDescent="0.2">
      <c r="B98" t="s">
        <v>22</v>
      </c>
      <c r="C98" s="4">
        <v>6402</v>
      </c>
      <c r="D98" s="4">
        <v>6946</v>
      </c>
      <c r="E98" s="4">
        <v>7648</v>
      </c>
      <c r="F98" s="4">
        <v>8277</v>
      </c>
      <c r="G98" s="4">
        <v>9190</v>
      </c>
      <c r="H98" s="4">
        <v>10087</v>
      </c>
      <c r="I98" s="4">
        <v>10831</v>
      </c>
      <c r="J98" s="4">
        <v>12684</v>
      </c>
      <c r="K98" s="4">
        <v>12950</v>
      </c>
      <c r="L98" s="4">
        <v>14540</v>
      </c>
      <c r="M98" s="4">
        <v>14804</v>
      </c>
      <c r="N98" s="4">
        <v>14301</v>
      </c>
      <c r="O98" s="4">
        <v>13452</v>
      </c>
      <c r="P98" s="4">
        <v>12415</v>
      </c>
      <c r="Q98" s="4">
        <v>12729</v>
      </c>
      <c r="R98" s="4">
        <v>13384</v>
      </c>
      <c r="S98" s="4">
        <v>13634</v>
      </c>
      <c r="T98" s="4">
        <v>13922</v>
      </c>
      <c r="U98" s="4">
        <v>14901</v>
      </c>
      <c r="V98" s="4">
        <v>15789</v>
      </c>
      <c r="W98" s="4">
        <v>16852</v>
      </c>
      <c r="X98" s="4">
        <v>17744</v>
      </c>
      <c r="Y98" s="4">
        <v>18836</v>
      </c>
      <c r="Z98" s="4">
        <v>20124</v>
      </c>
      <c r="AA98" s="4">
        <v>21485</v>
      </c>
      <c r="AB98" s="4">
        <v>23475</v>
      </c>
      <c r="AC98" s="4"/>
      <c r="AD98" s="4"/>
      <c r="AE98" s="4"/>
    </row>
    <row r="99" spans="2:32" x14ac:dyDescent="0.2">
      <c r="B99" t="s">
        <v>12</v>
      </c>
      <c r="C99" s="4">
        <v>4205</v>
      </c>
      <c r="D99" s="4">
        <v>4554</v>
      </c>
      <c r="E99" s="4">
        <v>4939</v>
      </c>
      <c r="F99" s="4">
        <v>5325</v>
      </c>
      <c r="G99" s="4">
        <v>5607</v>
      </c>
      <c r="H99" s="4">
        <v>6014</v>
      </c>
      <c r="I99" s="4">
        <v>6398</v>
      </c>
      <c r="J99" s="4">
        <v>7120</v>
      </c>
      <c r="K99" s="4">
        <v>7996</v>
      </c>
      <c r="L99" s="4">
        <v>8654</v>
      </c>
      <c r="M99" s="4">
        <v>8587</v>
      </c>
      <c r="N99" s="4">
        <v>8518</v>
      </c>
      <c r="O99" s="4">
        <v>8543</v>
      </c>
      <c r="P99" s="4">
        <v>8322</v>
      </c>
      <c r="Q99" s="4">
        <v>8501</v>
      </c>
      <c r="R99" s="4">
        <v>8737</v>
      </c>
      <c r="S99" s="4">
        <v>8917</v>
      </c>
      <c r="T99" s="4">
        <v>9123</v>
      </c>
      <c r="U99" s="4">
        <v>9267</v>
      </c>
      <c r="V99" s="4">
        <v>9722</v>
      </c>
      <c r="W99" s="4">
        <v>9945</v>
      </c>
      <c r="X99" s="4">
        <v>10658</v>
      </c>
      <c r="Y99" s="4">
        <v>11615</v>
      </c>
      <c r="Z99" s="4">
        <v>12118</v>
      </c>
      <c r="AA99" s="4">
        <v>12877</v>
      </c>
      <c r="AB99" s="4">
        <v>13450</v>
      </c>
      <c r="AC99" s="4"/>
      <c r="AD99" s="4"/>
      <c r="AE99" s="4"/>
    </row>
    <row r="100" spans="2:32" x14ac:dyDescent="0.2">
      <c r="B100" t="s">
        <v>23</v>
      </c>
      <c r="C100" s="4">
        <v>55799</v>
      </c>
      <c r="D100" s="4">
        <v>60139</v>
      </c>
      <c r="E100" s="4">
        <v>73854</v>
      </c>
      <c r="F100" s="4">
        <v>83964</v>
      </c>
      <c r="G100" s="4">
        <v>93105</v>
      </c>
      <c r="H100" s="4">
        <v>102507</v>
      </c>
      <c r="I100" s="4">
        <v>111557</v>
      </c>
      <c r="J100" s="4">
        <v>122222</v>
      </c>
      <c r="K100" s="4">
        <v>135551</v>
      </c>
      <c r="L100" s="4">
        <v>146101</v>
      </c>
      <c r="M100" s="4">
        <v>144428</v>
      </c>
      <c r="N100" s="4">
        <v>142414</v>
      </c>
      <c r="O100" s="4">
        <v>132115</v>
      </c>
      <c r="P100" s="4">
        <v>128210</v>
      </c>
      <c r="Q100" s="4">
        <v>128991</v>
      </c>
      <c r="R100" s="4">
        <v>133700</v>
      </c>
      <c r="S100" s="4">
        <v>136430</v>
      </c>
      <c r="T100" s="4">
        <v>140277</v>
      </c>
      <c r="U100" s="4">
        <v>144928</v>
      </c>
      <c r="V100" s="4">
        <v>152813</v>
      </c>
      <c r="W100" s="4">
        <v>163023</v>
      </c>
      <c r="X100" s="4">
        <v>173429</v>
      </c>
      <c r="Y100" s="4">
        <v>182460</v>
      </c>
      <c r="Z100" s="4">
        <v>193521</v>
      </c>
      <c r="AA100" s="4">
        <v>205154</v>
      </c>
      <c r="AB100" s="4">
        <v>216848</v>
      </c>
      <c r="AC100" s="4"/>
      <c r="AD100" s="4"/>
      <c r="AE100" s="4"/>
    </row>
    <row r="101" spans="2:32" x14ac:dyDescent="0.2">
      <c r="B101" t="s">
        <v>28</v>
      </c>
      <c r="C101" s="4">
        <f>SUM(C83:C99)-C100</f>
        <v>0</v>
      </c>
      <c r="D101" s="4">
        <f t="shared" ref="D101:E101" si="24">SUM(D83:D99)-D100</f>
        <v>0</v>
      </c>
      <c r="E101" s="4">
        <f t="shared" si="24"/>
        <v>0</v>
      </c>
      <c r="F101" s="4">
        <f t="shared" ref="F101:AB101" si="25">SUM(F83:F99)-F100</f>
        <v>0</v>
      </c>
      <c r="G101" s="4">
        <f t="shared" si="25"/>
        <v>0</v>
      </c>
      <c r="H101" s="4">
        <f t="shared" si="25"/>
        <v>0</v>
      </c>
      <c r="I101" s="4">
        <f t="shared" si="25"/>
        <v>0</v>
      </c>
      <c r="J101" s="4">
        <f t="shared" si="25"/>
        <v>0</v>
      </c>
      <c r="K101" s="4">
        <f t="shared" si="25"/>
        <v>0</v>
      </c>
      <c r="L101" s="4">
        <f t="shared" si="25"/>
        <v>0</v>
      </c>
      <c r="M101" s="4">
        <f t="shared" si="25"/>
        <v>0</v>
      </c>
      <c r="N101" s="4">
        <f t="shared" si="25"/>
        <v>0</v>
      </c>
      <c r="O101" s="4">
        <f t="shared" si="25"/>
        <v>0</v>
      </c>
      <c r="P101" s="4">
        <f t="shared" si="25"/>
        <v>0</v>
      </c>
      <c r="Q101" s="4">
        <f t="shared" si="25"/>
        <v>0</v>
      </c>
      <c r="R101" s="4">
        <f t="shared" si="25"/>
        <v>0</v>
      </c>
      <c r="S101" s="4">
        <f t="shared" si="25"/>
        <v>0</v>
      </c>
      <c r="T101" s="4">
        <f t="shared" si="25"/>
        <v>0</v>
      </c>
      <c r="U101" s="4">
        <f t="shared" si="25"/>
        <v>0</v>
      </c>
      <c r="V101" s="4">
        <f t="shared" si="25"/>
        <v>0</v>
      </c>
      <c r="W101" s="4">
        <f t="shared" si="25"/>
        <v>0</v>
      </c>
      <c r="X101" s="4">
        <f t="shared" si="25"/>
        <v>0</v>
      </c>
      <c r="Y101" s="4">
        <f t="shared" si="25"/>
        <v>0</v>
      </c>
      <c r="Z101" s="4">
        <f t="shared" si="25"/>
        <v>0</v>
      </c>
      <c r="AA101" s="4">
        <f t="shared" si="25"/>
        <v>0</v>
      </c>
      <c r="AB101" s="4">
        <f t="shared" si="25"/>
        <v>0</v>
      </c>
      <c r="AC101" s="4"/>
      <c r="AD101" s="4"/>
      <c r="AE101" s="4"/>
      <c r="AF101" s="4"/>
    </row>
    <row r="103" spans="2:32" x14ac:dyDescent="0.2">
      <c r="B103" s="13" t="s">
        <v>57</v>
      </c>
    </row>
    <row r="104" spans="2:32" x14ac:dyDescent="0.2">
      <c r="B104" s="13"/>
    </row>
    <row r="105" spans="2:32" x14ac:dyDescent="0.2">
      <c r="B105" t="s">
        <v>16</v>
      </c>
    </row>
    <row r="106" spans="2:32" s="15" customFormat="1" x14ac:dyDescent="0.2">
      <c r="C106" s="15" t="s">
        <v>58</v>
      </c>
      <c r="D106" s="15" t="s">
        <v>58</v>
      </c>
      <c r="E106" s="15" t="s">
        <v>58</v>
      </c>
      <c r="F106" s="15" t="s">
        <v>58</v>
      </c>
      <c r="G106" s="15" t="s">
        <v>58</v>
      </c>
      <c r="H106" s="15" t="s">
        <v>58</v>
      </c>
      <c r="I106" s="15" t="s">
        <v>58</v>
      </c>
      <c r="J106" s="15" t="s">
        <v>58</v>
      </c>
      <c r="K106" s="15" t="s">
        <v>58</v>
      </c>
      <c r="L106" s="15" t="s">
        <v>58</v>
      </c>
      <c r="M106" s="15" t="s">
        <v>58</v>
      </c>
      <c r="N106" s="15" t="s">
        <v>58</v>
      </c>
      <c r="O106" s="15" t="s">
        <v>58</v>
      </c>
      <c r="P106" s="15" t="s">
        <v>58</v>
      </c>
      <c r="Q106" s="15" t="s">
        <v>58</v>
      </c>
      <c r="R106" s="15" t="s">
        <v>58</v>
      </c>
      <c r="S106" s="15" t="s">
        <v>58</v>
      </c>
      <c r="T106" s="15" t="s">
        <v>58</v>
      </c>
      <c r="U106" s="15" t="s">
        <v>58</v>
      </c>
      <c r="V106" s="15" t="s">
        <v>58</v>
      </c>
      <c r="W106" s="15" t="s">
        <v>58</v>
      </c>
      <c r="X106" s="15" t="s">
        <v>58</v>
      </c>
      <c r="Y106" s="15" t="s">
        <v>58</v>
      </c>
      <c r="Z106" s="15" t="s">
        <v>58</v>
      </c>
      <c r="AA106" s="15" t="s">
        <v>58</v>
      </c>
      <c r="AB106" s="15" t="s">
        <v>58</v>
      </c>
    </row>
    <row r="107" spans="2:32" x14ac:dyDescent="0.2">
      <c r="B107" s="3"/>
      <c r="C107" s="3">
        <v>2000</v>
      </c>
      <c r="D107" s="3">
        <f>C107+1</f>
        <v>2001</v>
      </c>
      <c r="E107" s="3">
        <f t="shared" ref="E107:X107" si="26">D107+1</f>
        <v>2002</v>
      </c>
      <c r="F107" s="3">
        <f t="shared" si="26"/>
        <v>2003</v>
      </c>
      <c r="G107" s="3">
        <f t="shared" si="26"/>
        <v>2004</v>
      </c>
      <c r="H107" s="3">
        <f t="shared" si="26"/>
        <v>2005</v>
      </c>
      <c r="I107" s="3">
        <f t="shared" si="26"/>
        <v>2006</v>
      </c>
      <c r="J107" s="3">
        <f t="shared" si="26"/>
        <v>2007</v>
      </c>
      <c r="K107" s="3">
        <f t="shared" si="26"/>
        <v>2008</v>
      </c>
      <c r="L107" s="3">
        <f t="shared" si="26"/>
        <v>2009</v>
      </c>
      <c r="M107" s="3">
        <f t="shared" si="26"/>
        <v>2010</v>
      </c>
      <c r="N107" s="3">
        <f t="shared" si="26"/>
        <v>2011</v>
      </c>
      <c r="O107" s="3">
        <f t="shared" si="26"/>
        <v>2012</v>
      </c>
      <c r="P107" s="3">
        <f t="shared" si="26"/>
        <v>2013</v>
      </c>
      <c r="Q107" s="3">
        <f t="shared" si="26"/>
        <v>2014</v>
      </c>
      <c r="R107" s="3">
        <f t="shared" si="26"/>
        <v>2015</v>
      </c>
      <c r="S107" s="3">
        <f t="shared" si="26"/>
        <v>2016</v>
      </c>
      <c r="T107" s="3">
        <f t="shared" si="26"/>
        <v>2017</v>
      </c>
      <c r="U107" s="3">
        <f t="shared" si="26"/>
        <v>2018</v>
      </c>
      <c r="V107" s="3">
        <f t="shared" si="26"/>
        <v>2019</v>
      </c>
      <c r="W107" s="3">
        <f t="shared" si="26"/>
        <v>2020</v>
      </c>
      <c r="X107" s="3">
        <f t="shared" si="26"/>
        <v>2021</v>
      </c>
      <c r="Y107" s="3">
        <f t="shared" ref="Y107" si="27">X107+1</f>
        <v>2022</v>
      </c>
      <c r="Z107" s="3">
        <f t="shared" ref="Z107" si="28">Y107+1</f>
        <v>2023</v>
      </c>
      <c r="AA107" s="3">
        <f t="shared" ref="AA107:AB107" si="29">Z107+1</f>
        <v>2024</v>
      </c>
      <c r="AB107" s="3">
        <f t="shared" si="29"/>
        <v>2025</v>
      </c>
      <c r="AC107" s="3"/>
      <c r="AD107" s="3"/>
    </row>
    <row r="108" spans="2:32" x14ac:dyDescent="0.2">
      <c r="B108" t="s">
        <v>0</v>
      </c>
      <c r="C108" s="4">
        <v>6942</v>
      </c>
      <c r="D108" s="4">
        <v>7412</v>
      </c>
      <c r="E108" s="4">
        <v>7848</v>
      </c>
      <c r="F108" s="4">
        <v>8491</v>
      </c>
      <c r="G108" s="4">
        <v>9204</v>
      </c>
      <c r="H108" s="4">
        <v>9785</v>
      </c>
      <c r="I108" s="4">
        <v>10650</v>
      </c>
      <c r="J108" s="4">
        <v>11646</v>
      </c>
      <c r="K108" s="4">
        <v>12841</v>
      </c>
      <c r="L108" s="4">
        <v>13619</v>
      </c>
      <c r="M108" s="4">
        <v>13262</v>
      </c>
      <c r="N108" s="4">
        <v>13289</v>
      </c>
      <c r="O108" s="4">
        <v>12283</v>
      </c>
      <c r="P108" s="4">
        <v>11949</v>
      </c>
      <c r="Q108" s="4">
        <v>12002</v>
      </c>
      <c r="R108" s="4">
        <v>12507</v>
      </c>
      <c r="S108" s="4">
        <v>13144</v>
      </c>
      <c r="T108" s="4">
        <v>13247</v>
      </c>
      <c r="U108" s="4">
        <v>13813</v>
      </c>
      <c r="V108" s="4">
        <v>14419</v>
      </c>
      <c r="W108" s="4">
        <v>15238</v>
      </c>
      <c r="X108" s="4">
        <v>16188</v>
      </c>
      <c r="Y108" s="4">
        <v>16869</v>
      </c>
      <c r="Z108" s="4">
        <v>17543</v>
      </c>
      <c r="AA108" s="4">
        <v>18258</v>
      </c>
      <c r="AB108" s="4">
        <v>19006</v>
      </c>
      <c r="AC108" s="4"/>
      <c r="AD108" s="4"/>
      <c r="AE108" s="4"/>
    </row>
    <row r="109" spans="2:32" x14ac:dyDescent="0.2">
      <c r="B109" t="s">
        <v>1</v>
      </c>
      <c r="C109" s="4">
        <v>769</v>
      </c>
      <c r="D109" s="4">
        <v>855</v>
      </c>
      <c r="E109" s="4">
        <v>1300</v>
      </c>
      <c r="F109" s="4">
        <v>1518</v>
      </c>
      <c r="G109" s="4">
        <v>1617</v>
      </c>
      <c r="H109" s="4">
        <v>1743</v>
      </c>
      <c r="I109" s="4">
        <v>1890</v>
      </c>
      <c r="J109" s="4">
        <v>2042</v>
      </c>
      <c r="K109" s="4">
        <v>2298</v>
      </c>
      <c r="L109" s="4">
        <v>2477</v>
      </c>
      <c r="M109" s="4">
        <v>2464</v>
      </c>
      <c r="N109" s="4">
        <v>2420</v>
      </c>
      <c r="O109" s="4">
        <v>2270</v>
      </c>
      <c r="P109" s="4">
        <v>2255</v>
      </c>
      <c r="Q109" s="4">
        <v>2265</v>
      </c>
      <c r="R109" s="4">
        <v>2341</v>
      </c>
      <c r="S109" s="4">
        <v>2420</v>
      </c>
      <c r="T109" s="4">
        <v>2498</v>
      </c>
      <c r="U109" s="4">
        <v>2586</v>
      </c>
      <c r="V109" s="4">
        <v>2674</v>
      </c>
      <c r="W109" s="4">
        <v>2818</v>
      </c>
      <c r="X109" s="4">
        <v>2919</v>
      </c>
      <c r="Y109" s="4">
        <v>3016</v>
      </c>
      <c r="Z109" s="4">
        <v>3283</v>
      </c>
      <c r="AA109" s="4">
        <v>3432</v>
      </c>
      <c r="AB109" s="4">
        <v>3474</v>
      </c>
      <c r="AC109" s="4"/>
      <c r="AD109" s="4"/>
      <c r="AE109" s="4"/>
    </row>
    <row r="110" spans="2:32" x14ac:dyDescent="0.2">
      <c r="B110" t="s">
        <v>2</v>
      </c>
      <c r="C110" s="4">
        <v>464</v>
      </c>
      <c r="D110" s="4">
        <v>698</v>
      </c>
      <c r="E110" s="4">
        <v>1008</v>
      </c>
      <c r="F110" s="4">
        <v>1270</v>
      </c>
      <c r="G110" s="4">
        <v>1333</v>
      </c>
      <c r="H110" s="4">
        <v>1409</v>
      </c>
      <c r="I110" s="4">
        <v>1514</v>
      </c>
      <c r="J110" s="4">
        <v>1670</v>
      </c>
      <c r="K110" s="4">
        <v>1838</v>
      </c>
      <c r="L110" s="4">
        <v>1952</v>
      </c>
      <c r="M110" s="4">
        <v>1891</v>
      </c>
      <c r="N110" s="4">
        <v>1849</v>
      </c>
      <c r="O110" s="4">
        <v>1730</v>
      </c>
      <c r="P110" s="4">
        <v>1757</v>
      </c>
      <c r="Q110" s="4">
        <v>1770</v>
      </c>
      <c r="R110" s="4">
        <v>1812</v>
      </c>
      <c r="S110" s="4">
        <v>1836</v>
      </c>
      <c r="T110" s="4">
        <v>1876</v>
      </c>
      <c r="U110" s="4">
        <v>1922</v>
      </c>
      <c r="V110" s="4">
        <v>2021</v>
      </c>
      <c r="W110" s="4">
        <v>2135</v>
      </c>
      <c r="X110" s="4">
        <v>2211</v>
      </c>
      <c r="Y110" s="4">
        <v>2289</v>
      </c>
      <c r="Z110" s="4">
        <v>2422</v>
      </c>
      <c r="AA110" s="4">
        <v>2556</v>
      </c>
      <c r="AB110" s="4">
        <v>2697</v>
      </c>
      <c r="AC110" s="4"/>
      <c r="AD110" s="4"/>
      <c r="AE110" s="4"/>
    </row>
    <row r="111" spans="2:32" x14ac:dyDescent="0.2">
      <c r="B111" t="s">
        <v>3</v>
      </c>
      <c r="C111" s="4">
        <v>452</v>
      </c>
      <c r="D111" s="4">
        <v>501</v>
      </c>
      <c r="E111" s="4">
        <v>698</v>
      </c>
      <c r="F111" s="4">
        <v>957</v>
      </c>
      <c r="G111" s="4">
        <v>1062</v>
      </c>
      <c r="H111" s="4">
        <v>1140</v>
      </c>
      <c r="I111" s="4">
        <v>1237</v>
      </c>
      <c r="J111" s="4">
        <v>1400</v>
      </c>
      <c r="K111" s="4">
        <v>1555</v>
      </c>
      <c r="L111" s="4">
        <v>1660</v>
      </c>
      <c r="M111" s="4">
        <v>1632</v>
      </c>
      <c r="N111" s="4">
        <v>1585</v>
      </c>
      <c r="O111" s="4">
        <v>1462</v>
      </c>
      <c r="P111" s="4">
        <v>1473</v>
      </c>
      <c r="Q111" s="4">
        <v>1493</v>
      </c>
      <c r="R111" s="4">
        <v>1579</v>
      </c>
      <c r="S111" s="4">
        <v>1644</v>
      </c>
      <c r="T111" s="4">
        <v>1708</v>
      </c>
      <c r="U111" s="4">
        <v>1821</v>
      </c>
      <c r="V111" s="4">
        <v>1930</v>
      </c>
      <c r="W111" s="4">
        <v>2034</v>
      </c>
      <c r="X111" s="4">
        <v>2129</v>
      </c>
      <c r="Y111" s="4">
        <v>2219</v>
      </c>
      <c r="Z111" s="4">
        <v>2387</v>
      </c>
      <c r="AA111" s="4">
        <v>2601</v>
      </c>
      <c r="AB111" s="4">
        <v>2779</v>
      </c>
      <c r="AC111" s="4"/>
      <c r="AD111" s="4"/>
      <c r="AE111" s="4"/>
    </row>
    <row r="112" spans="2:32" x14ac:dyDescent="0.2">
      <c r="B112" t="s">
        <v>4</v>
      </c>
      <c r="C112" s="4">
        <v>1850</v>
      </c>
      <c r="D112" s="4">
        <v>1999</v>
      </c>
      <c r="E112" s="4">
        <v>2103</v>
      </c>
      <c r="F112" s="4">
        <v>2279</v>
      </c>
      <c r="G112" s="4">
        <v>2430</v>
      </c>
      <c r="H112" s="4">
        <v>2554</v>
      </c>
      <c r="I112" s="4">
        <v>2735</v>
      </c>
      <c r="J112" s="4">
        <v>2955</v>
      </c>
      <c r="K112" s="4">
        <v>3309</v>
      </c>
      <c r="L112" s="4">
        <v>3456</v>
      </c>
      <c r="M112" s="4">
        <v>3327</v>
      </c>
      <c r="N112" s="4">
        <v>3164</v>
      </c>
      <c r="O112" s="4">
        <v>2974</v>
      </c>
      <c r="P112" s="4">
        <v>3040</v>
      </c>
      <c r="Q112" s="4">
        <v>3115</v>
      </c>
      <c r="R112" s="4">
        <v>3158</v>
      </c>
      <c r="S112" s="4">
        <v>3282</v>
      </c>
      <c r="T112" s="4">
        <v>3303</v>
      </c>
      <c r="U112" s="4">
        <v>3472</v>
      </c>
      <c r="V112" s="4">
        <v>3746</v>
      </c>
      <c r="W112" s="4">
        <v>4074</v>
      </c>
      <c r="X112" s="4">
        <v>4416</v>
      </c>
      <c r="Y112" s="4">
        <v>4659</v>
      </c>
      <c r="Z112" s="4">
        <v>4903</v>
      </c>
      <c r="AA112" s="4">
        <v>5167</v>
      </c>
      <c r="AB112" s="4">
        <v>5523</v>
      </c>
      <c r="AC112" s="4"/>
      <c r="AD112" s="4"/>
      <c r="AE112" s="4"/>
    </row>
    <row r="113" spans="2:31" x14ac:dyDescent="0.2">
      <c r="B113" t="s">
        <v>5</v>
      </c>
      <c r="C113" s="4">
        <v>343</v>
      </c>
      <c r="D113" s="4">
        <v>361</v>
      </c>
      <c r="E113" s="4">
        <v>494</v>
      </c>
      <c r="F113" s="4">
        <v>645</v>
      </c>
      <c r="G113" s="4">
        <v>692</v>
      </c>
      <c r="H113" s="4">
        <v>753</v>
      </c>
      <c r="I113" s="4">
        <v>821</v>
      </c>
      <c r="J113" s="4">
        <v>913</v>
      </c>
      <c r="K113" s="4">
        <v>1020</v>
      </c>
      <c r="L113" s="4">
        <v>1070</v>
      </c>
      <c r="M113" s="4">
        <v>1047</v>
      </c>
      <c r="N113" s="4">
        <v>1027</v>
      </c>
      <c r="O113" s="4">
        <v>959</v>
      </c>
      <c r="P113" s="4">
        <v>982</v>
      </c>
      <c r="Q113" s="4">
        <v>1000</v>
      </c>
      <c r="R113" s="4">
        <v>1030</v>
      </c>
      <c r="S113" s="4">
        <v>1059</v>
      </c>
      <c r="T113" s="4">
        <v>1065</v>
      </c>
      <c r="U113" s="4">
        <v>1107</v>
      </c>
      <c r="V113" s="4">
        <v>1174</v>
      </c>
      <c r="W113" s="4">
        <v>1240</v>
      </c>
      <c r="X113" s="4">
        <v>1294</v>
      </c>
      <c r="Y113" s="4">
        <v>1360</v>
      </c>
      <c r="Z113" s="4">
        <v>1426</v>
      </c>
      <c r="AA113" s="4">
        <v>1505</v>
      </c>
      <c r="AB113" s="4">
        <v>1580</v>
      </c>
      <c r="AC113" s="4"/>
      <c r="AD113" s="4"/>
      <c r="AE113" s="4"/>
    </row>
    <row r="114" spans="2:31" x14ac:dyDescent="0.2">
      <c r="B114" t="s">
        <v>6</v>
      </c>
      <c r="C114" s="4">
        <v>1109</v>
      </c>
      <c r="D114" s="4">
        <v>1221</v>
      </c>
      <c r="E114" s="4">
        <v>1612</v>
      </c>
      <c r="F114" s="4">
        <v>2147</v>
      </c>
      <c r="G114" s="4">
        <v>2329</v>
      </c>
      <c r="H114" s="4">
        <v>2523</v>
      </c>
      <c r="I114" s="4">
        <v>2800</v>
      </c>
      <c r="J114" s="4">
        <v>3144</v>
      </c>
      <c r="K114" s="4">
        <v>3616</v>
      </c>
      <c r="L114" s="4">
        <v>3988</v>
      </c>
      <c r="M114" s="4">
        <v>4018</v>
      </c>
      <c r="N114" s="4">
        <v>3905</v>
      </c>
      <c r="O114" s="4">
        <v>3329</v>
      </c>
      <c r="P114" s="4">
        <v>3181</v>
      </c>
      <c r="Q114" s="4">
        <v>3187</v>
      </c>
      <c r="R114" s="4">
        <v>3295</v>
      </c>
      <c r="S114" s="4">
        <v>3379</v>
      </c>
      <c r="T114" s="4">
        <v>3521</v>
      </c>
      <c r="U114" s="4">
        <v>3644</v>
      </c>
      <c r="V114" s="4">
        <v>3827</v>
      </c>
      <c r="W114" s="4">
        <v>4033</v>
      </c>
      <c r="X114" s="4">
        <v>4258</v>
      </c>
      <c r="Y114" s="4">
        <v>4433</v>
      </c>
      <c r="Z114" s="4">
        <v>4669</v>
      </c>
      <c r="AA114" s="4">
        <v>4854</v>
      </c>
      <c r="AB114" s="4">
        <v>5052</v>
      </c>
      <c r="AC114" s="4"/>
      <c r="AD114" s="4"/>
      <c r="AE114" s="4"/>
    </row>
    <row r="115" spans="2:31" x14ac:dyDescent="0.2">
      <c r="B115" t="s">
        <v>7</v>
      </c>
      <c r="C115" s="4">
        <v>1763</v>
      </c>
      <c r="D115" s="4">
        <v>1861</v>
      </c>
      <c r="E115" s="4">
        <v>2441</v>
      </c>
      <c r="F115" s="4">
        <v>3053</v>
      </c>
      <c r="G115" s="4">
        <v>3248</v>
      </c>
      <c r="H115" s="4">
        <v>3526</v>
      </c>
      <c r="I115" s="4">
        <v>3685</v>
      </c>
      <c r="J115" s="4">
        <v>4022</v>
      </c>
      <c r="K115" s="4">
        <v>4327</v>
      </c>
      <c r="L115" s="4">
        <v>4491</v>
      </c>
      <c r="M115" s="4">
        <v>4441</v>
      </c>
      <c r="N115" s="4">
        <v>4381</v>
      </c>
      <c r="O115" s="4">
        <v>4114</v>
      </c>
      <c r="P115" s="4">
        <v>4127</v>
      </c>
      <c r="Q115" s="4">
        <v>4068</v>
      </c>
      <c r="R115" s="4">
        <v>4228</v>
      </c>
      <c r="S115" s="4">
        <v>4244</v>
      </c>
      <c r="T115" s="4">
        <v>4391</v>
      </c>
      <c r="U115" s="4">
        <v>4414</v>
      </c>
      <c r="V115" s="4">
        <v>4682</v>
      </c>
      <c r="W115" s="4">
        <v>4791</v>
      </c>
      <c r="X115" s="4">
        <v>4983</v>
      </c>
      <c r="Y115" s="4">
        <v>5204</v>
      </c>
      <c r="Z115" s="4">
        <v>5485</v>
      </c>
      <c r="AA115" s="4">
        <v>5849</v>
      </c>
      <c r="AB115" s="4">
        <v>6166</v>
      </c>
      <c r="AC115" s="4"/>
      <c r="AD115" s="4"/>
      <c r="AE115" s="4"/>
    </row>
    <row r="116" spans="2:31" x14ac:dyDescent="0.2">
      <c r="B116" t="s">
        <v>8</v>
      </c>
      <c r="C116" s="4">
        <v>4552</v>
      </c>
      <c r="D116" s="4">
        <v>4791</v>
      </c>
      <c r="E116" s="4">
        <v>5113</v>
      </c>
      <c r="F116" s="4">
        <v>6023</v>
      </c>
      <c r="G116" s="4">
        <v>6565</v>
      </c>
      <c r="H116" s="4">
        <v>7226</v>
      </c>
      <c r="I116" s="4">
        <v>7987</v>
      </c>
      <c r="J116" s="4">
        <v>9282</v>
      </c>
      <c r="K116" s="4">
        <v>10746</v>
      </c>
      <c r="L116" s="4">
        <v>11741</v>
      </c>
      <c r="M116" s="4">
        <v>11771</v>
      </c>
      <c r="N116" s="4">
        <v>11344</v>
      </c>
      <c r="O116" s="4">
        <v>10496</v>
      </c>
      <c r="P116" s="4">
        <v>10234</v>
      </c>
      <c r="Q116" s="4">
        <v>10350</v>
      </c>
      <c r="R116" s="4">
        <v>11130</v>
      </c>
      <c r="S116" s="4">
        <v>11365</v>
      </c>
      <c r="T116" s="4">
        <v>11753</v>
      </c>
      <c r="U116" s="4">
        <v>12222</v>
      </c>
      <c r="V116" s="4">
        <v>13000</v>
      </c>
      <c r="W116" s="4">
        <v>14036</v>
      </c>
      <c r="X116" s="4">
        <v>15064</v>
      </c>
      <c r="Y116" s="4">
        <v>15614</v>
      </c>
      <c r="Z116" s="4">
        <v>16818</v>
      </c>
      <c r="AA116" s="4">
        <v>18191</v>
      </c>
      <c r="AB116" s="4">
        <v>19052</v>
      </c>
      <c r="AC116" s="4"/>
      <c r="AD116" s="4"/>
      <c r="AE116" s="4"/>
    </row>
    <row r="117" spans="2:31" x14ac:dyDescent="0.2">
      <c r="B117" t="s">
        <v>9</v>
      </c>
      <c r="C117" s="4">
        <v>690</v>
      </c>
      <c r="D117" s="4">
        <v>851</v>
      </c>
      <c r="E117" s="4">
        <v>1216</v>
      </c>
      <c r="F117" s="4">
        <v>1419</v>
      </c>
      <c r="G117" s="4">
        <v>1493</v>
      </c>
      <c r="H117" s="4">
        <v>1589</v>
      </c>
      <c r="I117" s="4">
        <v>1734</v>
      </c>
      <c r="J117" s="4">
        <v>1899</v>
      </c>
      <c r="K117" s="4">
        <v>2073</v>
      </c>
      <c r="L117" s="4">
        <v>2211</v>
      </c>
      <c r="M117" s="4">
        <v>2200</v>
      </c>
      <c r="N117" s="4">
        <v>2156</v>
      </c>
      <c r="O117" s="4">
        <v>1990</v>
      </c>
      <c r="P117" s="4">
        <v>2061</v>
      </c>
      <c r="Q117" s="4">
        <v>2100</v>
      </c>
      <c r="R117" s="4">
        <v>2173</v>
      </c>
      <c r="S117" s="4">
        <v>2234</v>
      </c>
      <c r="T117" s="4">
        <v>2226</v>
      </c>
      <c r="U117" s="4">
        <v>2284</v>
      </c>
      <c r="V117" s="4">
        <v>2394</v>
      </c>
      <c r="W117" s="4">
        <v>2440</v>
      </c>
      <c r="X117" s="4">
        <v>2556</v>
      </c>
      <c r="Y117" s="4">
        <v>2633</v>
      </c>
      <c r="Z117" s="4">
        <v>2787</v>
      </c>
      <c r="AA117" s="4">
        <v>2965</v>
      </c>
      <c r="AB117" s="4">
        <v>3142</v>
      </c>
      <c r="AC117" s="4"/>
      <c r="AD117" s="4"/>
      <c r="AE117" s="4"/>
    </row>
    <row r="118" spans="2:31" x14ac:dyDescent="0.2">
      <c r="B118" t="s">
        <v>10</v>
      </c>
      <c r="C118" s="4">
        <v>2608</v>
      </c>
      <c r="D118" s="4">
        <v>2772</v>
      </c>
      <c r="E118" s="4">
        <v>2945</v>
      </c>
      <c r="F118" s="4">
        <v>3064</v>
      </c>
      <c r="G118" s="4">
        <v>3229</v>
      </c>
      <c r="H118" s="4">
        <v>3423</v>
      </c>
      <c r="I118" s="4">
        <v>3680</v>
      </c>
      <c r="J118" s="4">
        <v>4019</v>
      </c>
      <c r="K118" s="4">
        <v>4416</v>
      </c>
      <c r="L118" s="4">
        <v>4750</v>
      </c>
      <c r="M118" s="4">
        <v>4662</v>
      </c>
      <c r="N118" s="4">
        <v>4550</v>
      </c>
      <c r="O118" s="4">
        <v>4212</v>
      </c>
      <c r="P118" s="4">
        <v>4224</v>
      </c>
      <c r="Q118" s="4">
        <v>4216</v>
      </c>
      <c r="R118" s="4">
        <v>4334</v>
      </c>
      <c r="S118" s="4">
        <v>4447</v>
      </c>
      <c r="T118" s="4">
        <v>4523</v>
      </c>
      <c r="U118" s="4">
        <v>4640</v>
      </c>
      <c r="V118" s="4">
        <v>4875</v>
      </c>
      <c r="W118" s="4">
        <v>5100</v>
      </c>
      <c r="X118" s="4">
        <v>5330</v>
      </c>
      <c r="Y118" s="4">
        <v>5537</v>
      </c>
      <c r="Z118" s="4">
        <v>5848</v>
      </c>
      <c r="AA118" s="4">
        <v>6210</v>
      </c>
      <c r="AB118" s="4">
        <v>6529</v>
      </c>
      <c r="AC118" s="4"/>
      <c r="AD118" s="4"/>
      <c r="AE118" s="4"/>
    </row>
    <row r="119" spans="2:31" x14ac:dyDescent="0.2">
      <c r="B119" t="s">
        <v>21</v>
      </c>
      <c r="C119" s="4">
        <v>3102</v>
      </c>
      <c r="D119" s="4">
        <v>3380</v>
      </c>
      <c r="E119" s="4">
        <v>5078</v>
      </c>
      <c r="F119" s="4">
        <v>5780</v>
      </c>
      <c r="G119" s="4">
        <v>6336</v>
      </c>
      <c r="H119" s="4">
        <v>6871</v>
      </c>
      <c r="I119" s="4">
        <v>7342</v>
      </c>
      <c r="J119" s="4">
        <v>8074</v>
      </c>
      <c r="K119" s="4">
        <v>8685</v>
      </c>
      <c r="L119" s="4">
        <v>9038</v>
      </c>
      <c r="M119" s="4">
        <v>8871</v>
      </c>
      <c r="N119" s="4">
        <v>8563</v>
      </c>
      <c r="O119" s="4">
        <v>8002</v>
      </c>
      <c r="P119" s="4">
        <v>7968</v>
      </c>
      <c r="Q119" s="4">
        <v>7945</v>
      </c>
      <c r="R119" s="4">
        <v>8205</v>
      </c>
      <c r="S119" s="4">
        <v>8282</v>
      </c>
      <c r="T119" s="4">
        <v>8497</v>
      </c>
      <c r="U119" s="4">
        <v>8746</v>
      </c>
      <c r="V119" s="4">
        <v>9256</v>
      </c>
      <c r="W119" s="4">
        <v>9826</v>
      </c>
      <c r="X119" s="4">
        <v>10452</v>
      </c>
      <c r="Y119" s="4">
        <v>10729</v>
      </c>
      <c r="Z119" s="4">
        <v>11510</v>
      </c>
      <c r="AA119" s="4">
        <v>12225</v>
      </c>
      <c r="AB119" s="4">
        <v>12862</v>
      </c>
      <c r="AC119" s="4"/>
      <c r="AD119" s="4"/>
      <c r="AE119" s="4"/>
    </row>
    <row r="120" spans="2:31" x14ac:dyDescent="0.2">
      <c r="B120" t="s">
        <v>24</v>
      </c>
      <c r="C120" s="4">
        <v>782</v>
      </c>
      <c r="D120" s="4">
        <v>835</v>
      </c>
      <c r="E120" s="4">
        <v>1273</v>
      </c>
      <c r="F120" s="4">
        <v>1405</v>
      </c>
      <c r="G120" s="4">
        <v>1505</v>
      </c>
      <c r="H120" s="4">
        <v>1631</v>
      </c>
      <c r="I120" s="4">
        <v>1812</v>
      </c>
      <c r="J120" s="4">
        <v>2033</v>
      </c>
      <c r="K120" s="4">
        <v>2391</v>
      </c>
      <c r="L120" s="4">
        <v>2613</v>
      </c>
      <c r="M120" s="4">
        <v>2605</v>
      </c>
      <c r="N120" s="4">
        <v>2559</v>
      </c>
      <c r="O120" s="4">
        <v>2381</v>
      </c>
      <c r="P120" s="4">
        <v>2323</v>
      </c>
      <c r="Q120" s="4">
        <v>2324</v>
      </c>
      <c r="R120" s="4">
        <v>2414</v>
      </c>
      <c r="S120" s="4">
        <v>2490</v>
      </c>
      <c r="T120" s="4">
        <v>2564</v>
      </c>
      <c r="U120" s="4">
        <v>2621</v>
      </c>
      <c r="V120" s="4">
        <v>2792</v>
      </c>
      <c r="W120" s="4">
        <v>2954</v>
      </c>
      <c r="X120" s="4">
        <v>3145</v>
      </c>
      <c r="Y120" s="4">
        <v>3259</v>
      </c>
      <c r="Z120" s="4">
        <v>3471</v>
      </c>
      <c r="AA120" s="4">
        <v>3736</v>
      </c>
      <c r="AB120" s="4">
        <v>3922</v>
      </c>
      <c r="AC120" s="4"/>
      <c r="AD120" s="4"/>
      <c r="AE120" s="4"/>
    </row>
    <row r="121" spans="2:31" x14ac:dyDescent="0.2">
      <c r="B121" t="s">
        <v>20</v>
      </c>
      <c r="C121" s="4">
        <v>694</v>
      </c>
      <c r="D121" s="4">
        <v>756</v>
      </c>
      <c r="E121" s="4">
        <v>783</v>
      </c>
      <c r="F121" s="4">
        <v>850</v>
      </c>
      <c r="G121" s="4">
        <v>912</v>
      </c>
      <c r="H121" s="4">
        <v>970</v>
      </c>
      <c r="I121" s="4">
        <v>1020</v>
      </c>
      <c r="J121" s="4">
        <v>1073</v>
      </c>
      <c r="K121" s="4">
        <v>1215</v>
      </c>
      <c r="L121" s="4">
        <v>1293</v>
      </c>
      <c r="M121" s="4">
        <v>1288</v>
      </c>
      <c r="N121" s="4">
        <v>1296</v>
      </c>
      <c r="O121" s="4">
        <v>1203</v>
      </c>
      <c r="P121" s="4">
        <v>1220</v>
      </c>
      <c r="Q121" s="4">
        <v>1227</v>
      </c>
      <c r="R121" s="4">
        <v>1253</v>
      </c>
      <c r="S121" s="4">
        <v>1280</v>
      </c>
      <c r="T121" s="4">
        <v>1347</v>
      </c>
      <c r="U121" s="4">
        <v>1366</v>
      </c>
      <c r="V121" s="4">
        <v>1525</v>
      </c>
      <c r="W121" s="4">
        <v>1595</v>
      </c>
      <c r="X121" s="4">
        <v>1685</v>
      </c>
      <c r="Y121" s="4">
        <v>1766</v>
      </c>
      <c r="Z121" s="4">
        <v>1916</v>
      </c>
      <c r="AA121" s="4">
        <v>2045</v>
      </c>
      <c r="AB121" s="4">
        <v>2134</v>
      </c>
      <c r="AC121" s="4"/>
      <c r="AD121" s="4"/>
      <c r="AE121" s="4"/>
    </row>
    <row r="122" spans="2:31" x14ac:dyDescent="0.2">
      <c r="B122" t="s">
        <v>11</v>
      </c>
      <c r="C122" s="4">
        <v>185</v>
      </c>
      <c r="D122" s="4">
        <v>200</v>
      </c>
      <c r="E122" s="4">
        <v>294</v>
      </c>
      <c r="F122" s="4">
        <v>346</v>
      </c>
      <c r="G122" s="4">
        <v>376</v>
      </c>
      <c r="H122" s="4">
        <v>396</v>
      </c>
      <c r="I122" s="4">
        <v>433</v>
      </c>
      <c r="J122" s="4">
        <v>491</v>
      </c>
      <c r="K122" s="4">
        <v>539</v>
      </c>
      <c r="L122" s="4">
        <v>558</v>
      </c>
      <c r="M122" s="4">
        <v>545</v>
      </c>
      <c r="N122" s="4">
        <v>538</v>
      </c>
      <c r="O122" s="4">
        <v>503</v>
      </c>
      <c r="P122" s="4">
        <v>508</v>
      </c>
      <c r="Q122" s="4">
        <v>518</v>
      </c>
      <c r="R122" s="4">
        <v>527</v>
      </c>
      <c r="S122" s="4">
        <v>544</v>
      </c>
      <c r="T122" s="4">
        <v>553</v>
      </c>
      <c r="U122" s="4">
        <v>568</v>
      </c>
      <c r="V122" s="4">
        <v>598</v>
      </c>
      <c r="W122" s="4">
        <v>634</v>
      </c>
      <c r="X122" s="4">
        <v>667</v>
      </c>
      <c r="Y122" s="4">
        <v>722</v>
      </c>
      <c r="Z122" s="4">
        <v>784</v>
      </c>
      <c r="AA122" s="4">
        <v>842</v>
      </c>
      <c r="AB122" s="4">
        <v>890</v>
      </c>
      <c r="AC122" s="4"/>
      <c r="AD122" s="4"/>
      <c r="AE122" s="4"/>
    </row>
    <row r="123" spans="2:31" x14ac:dyDescent="0.2">
      <c r="B123" t="s">
        <v>22</v>
      </c>
      <c r="C123" s="4">
        <v>3556</v>
      </c>
      <c r="D123" s="4">
        <v>3812</v>
      </c>
      <c r="E123" s="4">
        <v>4116</v>
      </c>
      <c r="F123" s="4">
        <v>4461</v>
      </c>
      <c r="G123" s="4">
        <v>4842</v>
      </c>
      <c r="H123" s="4">
        <v>5132</v>
      </c>
      <c r="I123" s="4">
        <v>5477</v>
      </c>
      <c r="J123" s="4">
        <v>5938</v>
      </c>
      <c r="K123" s="4">
        <v>6539</v>
      </c>
      <c r="L123" s="4">
        <v>7054</v>
      </c>
      <c r="M123" s="4">
        <v>7010</v>
      </c>
      <c r="N123" s="4">
        <v>6870</v>
      </c>
      <c r="O123" s="4">
        <v>6205</v>
      </c>
      <c r="P123" s="4">
        <v>6243</v>
      </c>
      <c r="Q123" s="4">
        <v>6416</v>
      </c>
      <c r="R123" s="4">
        <v>6721</v>
      </c>
      <c r="S123" s="4">
        <v>6927</v>
      </c>
      <c r="T123" s="4">
        <v>6919</v>
      </c>
      <c r="U123" s="4">
        <v>7403</v>
      </c>
      <c r="V123" s="4">
        <v>7791</v>
      </c>
      <c r="W123" s="4">
        <v>8404</v>
      </c>
      <c r="X123" s="4">
        <v>8817</v>
      </c>
      <c r="Y123" s="4">
        <v>9341</v>
      </c>
      <c r="Z123" s="4">
        <v>10124</v>
      </c>
      <c r="AA123" s="4">
        <v>10762</v>
      </c>
      <c r="AB123" s="4">
        <v>11406</v>
      </c>
      <c r="AC123" s="4"/>
      <c r="AD123" s="4"/>
      <c r="AE123" s="4"/>
    </row>
    <row r="124" spans="2:31" x14ac:dyDescent="0.2">
      <c r="B124" t="s">
        <v>12</v>
      </c>
      <c r="C124" s="4">
        <v>2413</v>
      </c>
      <c r="D124" s="4">
        <v>2592</v>
      </c>
      <c r="E124" s="4">
        <v>2718</v>
      </c>
      <c r="F124" s="4">
        <v>2851</v>
      </c>
      <c r="G124" s="4">
        <v>2975</v>
      </c>
      <c r="H124" s="4">
        <v>3201</v>
      </c>
      <c r="I124" s="4">
        <v>3399</v>
      </c>
      <c r="J124" s="4">
        <v>3774</v>
      </c>
      <c r="K124" s="4">
        <v>4195</v>
      </c>
      <c r="L124" s="4">
        <v>4462</v>
      </c>
      <c r="M124" s="4">
        <v>4525</v>
      </c>
      <c r="N124" s="4">
        <v>4546</v>
      </c>
      <c r="O124" s="4">
        <v>4328</v>
      </c>
      <c r="P124" s="4">
        <v>4452</v>
      </c>
      <c r="Q124" s="4">
        <v>4512</v>
      </c>
      <c r="R124" s="4">
        <v>4638</v>
      </c>
      <c r="S124" s="4">
        <v>4740</v>
      </c>
      <c r="T124" s="4">
        <v>4862</v>
      </c>
      <c r="U124" s="4">
        <v>4945</v>
      </c>
      <c r="V124" s="4">
        <v>5379</v>
      </c>
      <c r="W124" s="4">
        <v>5485</v>
      </c>
      <c r="X124" s="4">
        <v>5793</v>
      </c>
      <c r="Y124" s="4">
        <v>6300</v>
      </c>
      <c r="Z124" s="4">
        <v>6480</v>
      </c>
      <c r="AA124" s="4">
        <v>6825</v>
      </c>
      <c r="AB124" s="4">
        <v>7032</v>
      </c>
      <c r="AC124" s="4"/>
      <c r="AD124" s="4"/>
      <c r="AE124" s="4"/>
    </row>
    <row r="125" spans="2:31" x14ac:dyDescent="0.2">
      <c r="B125" t="s">
        <v>23</v>
      </c>
      <c r="C125" s="4">
        <v>32274</v>
      </c>
      <c r="D125" s="4">
        <v>34897</v>
      </c>
      <c r="E125" s="4">
        <v>41040</v>
      </c>
      <c r="F125" s="4">
        <v>46559</v>
      </c>
      <c r="G125" s="4">
        <v>50148</v>
      </c>
      <c r="H125" s="4">
        <v>53872</v>
      </c>
      <c r="I125" s="4">
        <v>58216</v>
      </c>
      <c r="J125" s="4">
        <v>64375</v>
      </c>
      <c r="K125" s="4">
        <v>71603</v>
      </c>
      <c r="L125" s="4">
        <v>76433</v>
      </c>
      <c r="M125" s="4">
        <v>75559</v>
      </c>
      <c r="N125" s="4">
        <v>74042</v>
      </c>
      <c r="O125" s="4">
        <v>68441</v>
      </c>
      <c r="P125" s="4">
        <v>67997</v>
      </c>
      <c r="Q125" s="4">
        <v>68508</v>
      </c>
      <c r="R125" s="4">
        <v>71345</v>
      </c>
      <c r="S125" s="4">
        <v>73317</v>
      </c>
      <c r="T125" s="4">
        <v>74853</v>
      </c>
      <c r="U125" s="4">
        <v>77574</v>
      </c>
      <c r="V125" s="4">
        <v>82083</v>
      </c>
      <c r="W125" s="4">
        <v>86837</v>
      </c>
      <c r="X125" s="4">
        <v>91907</v>
      </c>
      <c r="Y125" s="4">
        <v>95950</v>
      </c>
      <c r="Z125" s="4">
        <v>101856</v>
      </c>
      <c r="AA125" s="4">
        <v>108023</v>
      </c>
      <c r="AB125" s="4">
        <v>113246</v>
      </c>
      <c r="AC125" s="4"/>
      <c r="AD125" s="4"/>
      <c r="AE125" s="4"/>
    </row>
    <row r="126" spans="2:31" x14ac:dyDescent="0.2">
      <c r="B126" t="s">
        <v>28</v>
      </c>
      <c r="C126" s="4">
        <f>SUM(C108:C124)-C125</f>
        <v>0</v>
      </c>
      <c r="D126" s="4">
        <f t="shared" ref="D126:X126" si="30">SUM(D108:D124)-D125</f>
        <v>0</v>
      </c>
      <c r="E126" s="4">
        <f t="shared" si="30"/>
        <v>0</v>
      </c>
      <c r="F126" s="4">
        <f t="shared" si="30"/>
        <v>0</v>
      </c>
      <c r="G126" s="4">
        <f t="shared" si="30"/>
        <v>0</v>
      </c>
      <c r="H126" s="4">
        <f t="shared" si="30"/>
        <v>0</v>
      </c>
      <c r="I126" s="4">
        <f t="shared" si="30"/>
        <v>0</v>
      </c>
      <c r="J126" s="4">
        <f t="shared" si="30"/>
        <v>0</v>
      </c>
      <c r="K126" s="4">
        <f t="shared" si="30"/>
        <v>0</v>
      </c>
      <c r="L126" s="4">
        <f t="shared" si="30"/>
        <v>0</v>
      </c>
      <c r="M126" s="4">
        <f t="shared" si="30"/>
        <v>0</v>
      </c>
      <c r="N126" s="4">
        <f t="shared" si="30"/>
        <v>0</v>
      </c>
      <c r="O126" s="4">
        <f t="shared" si="30"/>
        <v>0</v>
      </c>
      <c r="P126" s="4">
        <f t="shared" si="30"/>
        <v>0</v>
      </c>
      <c r="Q126" s="4">
        <f t="shared" si="30"/>
        <v>0</v>
      </c>
      <c r="R126" s="4">
        <f t="shared" si="30"/>
        <v>0</v>
      </c>
      <c r="S126" s="4">
        <f t="shared" si="30"/>
        <v>0</v>
      </c>
      <c r="T126" s="4">
        <f t="shared" si="30"/>
        <v>0</v>
      </c>
      <c r="U126" s="4">
        <f t="shared" si="30"/>
        <v>0</v>
      </c>
      <c r="V126" s="4">
        <f t="shared" si="30"/>
        <v>0</v>
      </c>
      <c r="W126" s="4">
        <f t="shared" si="30"/>
        <v>0</v>
      </c>
      <c r="X126" s="4">
        <f t="shared" si="30"/>
        <v>0</v>
      </c>
      <c r="Y126" s="4">
        <f t="shared" ref="Y126:AB126" si="31">SUM(Y108:Y124)-Y125</f>
        <v>0</v>
      </c>
      <c r="Z126" s="4">
        <f t="shared" si="31"/>
        <v>0</v>
      </c>
      <c r="AA126" s="4">
        <f t="shared" si="31"/>
        <v>0</v>
      </c>
      <c r="AB126" s="4">
        <f t="shared" si="31"/>
        <v>0</v>
      </c>
      <c r="AC126" s="4"/>
      <c r="AD126" s="4"/>
      <c r="AE126" s="4"/>
    </row>
    <row r="129" spans="2:31" x14ac:dyDescent="0.2">
      <c r="B129" t="s">
        <v>17</v>
      </c>
    </row>
    <row r="130" spans="2:31" s="15" customFormat="1" x14ac:dyDescent="0.2">
      <c r="C130" s="15" t="s">
        <v>58</v>
      </c>
      <c r="D130" s="15" t="s">
        <v>58</v>
      </c>
      <c r="E130" s="15" t="s">
        <v>58</v>
      </c>
      <c r="F130" s="15" t="s">
        <v>58</v>
      </c>
      <c r="G130" s="15" t="s">
        <v>58</v>
      </c>
      <c r="H130" s="15" t="s">
        <v>58</v>
      </c>
      <c r="I130" s="15" t="s">
        <v>58</v>
      </c>
      <c r="J130" s="15" t="s">
        <v>58</v>
      </c>
      <c r="K130" s="15" t="s">
        <v>58</v>
      </c>
      <c r="L130" s="15" t="s">
        <v>58</v>
      </c>
      <c r="M130" s="15" t="s">
        <v>58</v>
      </c>
      <c r="N130" s="15" t="s">
        <v>58</v>
      </c>
      <c r="O130" s="15" t="s">
        <v>58</v>
      </c>
      <c r="P130" s="15" t="s">
        <v>58</v>
      </c>
      <c r="Q130" s="15" t="s">
        <v>58</v>
      </c>
      <c r="R130" s="15" t="s">
        <v>58</v>
      </c>
      <c r="S130" s="15" t="s">
        <v>58</v>
      </c>
      <c r="T130" s="15" t="s">
        <v>58</v>
      </c>
      <c r="U130" s="15" t="s">
        <v>58</v>
      </c>
      <c r="V130" s="15" t="s">
        <v>58</v>
      </c>
      <c r="W130" s="15" t="s">
        <v>58</v>
      </c>
      <c r="X130" s="15" t="s">
        <v>58</v>
      </c>
      <c r="Y130" s="15" t="s">
        <v>58</v>
      </c>
      <c r="Z130" s="15" t="s">
        <v>58</v>
      </c>
      <c r="AA130" s="15" t="s">
        <v>58</v>
      </c>
      <c r="AB130" s="15" t="s">
        <v>58</v>
      </c>
    </row>
    <row r="131" spans="2:31" x14ac:dyDescent="0.2">
      <c r="B131" s="3"/>
      <c r="C131" s="3">
        <v>2000</v>
      </c>
      <c r="D131" s="3">
        <f>C131+1</f>
        <v>2001</v>
      </c>
      <c r="E131" s="3">
        <f t="shared" ref="E131:X131" si="32">D131+1</f>
        <v>2002</v>
      </c>
      <c r="F131" s="3">
        <f t="shared" si="32"/>
        <v>2003</v>
      </c>
      <c r="G131" s="3">
        <f t="shared" si="32"/>
        <v>2004</v>
      </c>
      <c r="H131" s="3">
        <f t="shared" si="32"/>
        <v>2005</v>
      </c>
      <c r="I131" s="3">
        <f t="shared" si="32"/>
        <v>2006</v>
      </c>
      <c r="J131" s="3">
        <f t="shared" si="32"/>
        <v>2007</v>
      </c>
      <c r="K131" s="3">
        <f t="shared" si="32"/>
        <v>2008</v>
      </c>
      <c r="L131" s="3">
        <f t="shared" si="32"/>
        <v>2009</v>
      </c>
      <c r="M131" s="3">
        <f t="shared" si="32"/>
        <v>2010</v>
      </c>
      <c r="N131" s="3">
        <f t="shared" si="32"/>
        <v>2011</v>
      </c>
      <c r="O131" s="3">
        <f t="shared" si="32"/>
        <v>2012</v>
      </c>
      <c r="P131" s="3">
        <f t="shared" si="32"/>
        <v>2013</v>
      </c>
      <c r="Q131" s="3">
        <f t="shared" si="32"/>
        <v>2014</v>
      </c>
      <c r="R131" s="3">
        <f t="shared" si="32"/>
        <v>2015</v>
      </c>
      <c r="S131" s="3">
        <f t="shared" si="32"/>
        <v>2016</v>
      </c>
      <c r="T131" s="3">
        <f t="shared" si="32"/>
        <v>2017</v>
      </c>
      <c r="U131" s="3">
        <f t="shared" si="32"/>
        <v>2018</v>
      </c>
      <c r="V131" s="3">
        <f t="shared" si="32"/>
        <v>2019</v>
      </c>
      <c r="W131" s="3">
        <f t="shared" si="32"/>
        <v>2020</v>
      </c>
      <c r="X131" s="3">
        <f t="shared" si="32"/>
        <v>2021</v>
      </c>
      <c r="Y131" s="3">
        <f t="shared" ref="Y131" si="33">X131+1</f>
        <v>2022</v>
      </c>
      <c r="Z131" s="3">
        <f t="shared" ref="Z131" si="34">Y131+1</f>
        <v>2023</v>
      </c>
      <c r="AA131" s="3">
        <f t="shared" ref="AA131:AB131" si="35">Z131+1</f>
        <v>2024</v>
      </c>
      <c r="AB131" s="3">
        <f t="shared" si="35"/>
        <v>2025</v>
      </c>
      <c r="AC131" s="3"/>
      <c r="AD131" s="3"/>
    </row>
    <row r="132" spans="2:31" x14ac:dyDescent="0.2">
      <c r="B132" t="s">
        <v>0</v>
      </c>
      <c r="C132" s="4">
        <v>2019</v>
      </c>
      <c r="D132" s="4">
        <v>1990</v>
      </c>
      <c r="E132" s="4">
        <v>2174</v>
      </c>
      <c r="F132" s="4">
        <v>2364</v>
      </c>
      <c r="G132" s="4">
        <v>3264</v>
      </c>
      <c r="H132" s="4">
        <v>3365</v>
      </c>
      <c r="I132" s="4">
        <v>3793</v>
      </c>
      <c r="J132" s="4">
        <v>4115</v>
      </c>
      <c r="K132" s="4">
        <v>4562</v>
      </c>
      <c r="L132" s="4">
        <v>4520</v>
      </c>
      <c r="M132" s="4">
        <v>4296</v>
      </c>
      <c r="N132" s="4">
        <v>4506</v>
      </c>
      <c r="O132" s="4">
        <v>4268</v>
      </c>
      <c r="P132" s="4">
        <v>3881</v>
      </c>
      <c r="Q132" s="4">
        <v>3919</v>
      </c>
      <c r="R132" s="4">
        <v>4082</v>
      </c>
      <c r="S132" s="4">
        <v>4016</v>
      </c>
      <c r="T132" s="4">
        <v>4158</v>
      </c>
      <c r="U132" s="4">
        <v>4395</v>
      </c>
      <c r="V132" s="4">
        <v>4466</v>
      </c>
      <c r="W132" s="4">
        <v>5150</v>
      </c>
      <c r="X132" s="4">
        <v>5655</v>
      </c>
      <c r="Y132" s="4">
        <v>5673</v>
      </c>
      <c r="Z132" s="4">
        <v>6025</v>
      </c>
      <c r="AA132" s="4">
        <v>6475</v>
      </c>
      <c r="AB132" s="4">
        <v>6823</v>
      </c>
      <c r="AC132" s="4"/>
      <c r="AD132" s="4"/>
      <c r="AE132" s="4"/>
    </row>
    <row r="133" spans="2:31" x14ac:dyDescent="0.2">
      <c r="B133" t="s">
        <v>1</v>
      </c>
      <c r="C133" s="4">
        <v>145</v>
      </c>
      <c r="D133" s="4">
        <v>172</v>
      </c>
      <c r="E133" s="4">
        <v>337</v>
      </c>
      <c r="F133" s="4">
        <v>417</v>
      </c>
      <c r="G133" s="4">
        <v>467</v>
      </c>
      <c r="H133" s="4">
        <v>665</v>
      </c>
      <c r="I133" s="4">
        <v>703</v>
      </c>
      <c r="J133" s="4">
        <v>745</v>
      </c>
      <c r="K133" s="4">
        <v>905</v>
      </c>
      <c r="L133" s="4">
        <v>1038</v>
      </c>
      <c r="M133" s="4">
        <v>989</v>
      </c>
      <c r="N133" s="4">
        <v>974</v>
      </c>
      <c r="O133" s="4">
        <v>874</v>
      </c>
      <c r="P133" s="4">
        <v>837</v>
      </c>
      <c r="Q133" s="4">
        <v>845</v>
      </c>
      <c r="R133" s="4">
        <v>875</v>
      </c>
      <c r="S133" s="4">
        <v>850</v>
      </c>
      <c r="T133" s="4">
        <v>879</v>
      </c>
      <c r="U133" s="4">
        <v>894</v>
      </c>
      <c r="V133" s="4">
        <v>944</v>
      </c>
      <c r="W133" s="4">
        <v>995</v>
      </c>
      <c r="X133" s="4">
        <v>1041</v>
      </c>
      <c r="Y133" s="4">
        <v>1064</v>
      </c>
      <c r="Z133" s="4">
        <v>1094</v>
      </c>
      <c r="AA133" s="4">
        <v>1188</v>
      </c>
      <c r="AB133" s="4">
        <v>1321</v>
      </c>
      <c r="AC133" s="4"/>
      <c r="AD133" s="4"/>
      <c r="AE133" s="4"/>
    </row>
    <row r="134" spans="2:31" x14ac:dyDescent="0.2">
      <c r="B134" t="s">
        <v>2</v>
      </c>
      <c r="C134" s="4">
        <v>127</v>
      </c>
      <c r="D134" s="4">
        <v>155</v>
      </c>
      <c r="E134" s="4">
        <v>272</v>
      </c>
      <c r="F134" s="4">
        <v>342</v>
      </c>
      <c r="G134" s="4">
        <v>408</v>
      </c>
      <c r="H134" s="4">
        <v>487</v>
      </c>
      <c r="I134" s="4">
        <v>559</v>
      </c>
      <c r="J134" s="4">
        <v>612</v>
      </c>
      <c r="K134" s="4">
        <v>697</v>
      </c>
      <c r="L134" s="4">
        <v>730</v>
      </c>
      <c r="M134" s="4">
        <v>694</v>
      </c>
      <c r="N134" s="4">
        <v>838</v>
      </c>
      <c r="O134" s="4">
        <v>725</v>
      </c>
      <c r="P134" s="4">
        <v>731</v>
      </c>
      <c r="Q134" s="4">
        <v>795</v>
      </c>
      <c r="R134" s="4">
        <v>800</v>
      </c>
      <c r="S134" s="4">
        <v>789</v>
      </c>
      <c r="T134" s="4">
        <v>768</v>
      </c>
      <c r="U134" s="4">
        <v>805</v>
      </c>
      <c r="V134" s="4">
        <v>814</v>
      </c>
      <c r="W134" s="4">
        <v>884</v>
      </c>
      <c r="X134" s="4">
        <v>894</v>
      </c>
      <c r="Y134" s="4">
        <v>966</v>
      </c>
      <c r="Z134" s="4">
        <v>939</v>
      </c>
      <c r="AA134" s="4">
        <v>1008</v>
      </c>
      <c r="AB134" s="4">
        <v>1109</v>
      </c>
      <c r="AC134" s="4"/>
      <c r="AD134" s="4"/>
      <c r="AE134" s="4"/>
    </row>
    <row r="135" spans="2:31" x14ac:dyDescent="0.2">
      <c r="B135" t="s">
        <v>3</v>
      </c>
      <c r="C135" s="4">
        <v>140</v>
      </c>
      <c r="D135" s="4">
        <v>146</v>
      </c>
      <c r="E135" s="4">
        <v>233</v>
      </c>
      <c r="F135" s="4">
        <v>332</v>
      </c>
      <c r="G135" s="4">
        <v>394</v>
      </c>
      <c r="H135" s="4">
        <v>455</v>
      </c>
      <c r="I135" s="4">
        <v>526</v>
      </c>
      <c r="J135" s="4">
        <v>626</v>
      </c>
      <c r="K135" s="4">
        <v>717</v>
      </c>
      <c r="L135" s="4">
        <v>776</v>
      </c>
      <c r="M135" s="4">
        <v>714</v>
      </c>
      <c r="N135" s="4">
        <v>680</v>
      </c>
      <c r="O135" s="4">
        <v>655</v>
      </c>
      <c r="P135" s="4">
        <v>599</v>
      </c>
      <c r="Q135" s="4">
        <v>605</v>
      </c>
      <c r="R135" s="4">
        <v>648</v>
      </c>
      <c r="S135" s="4">
        <v>619</v>
      </c>
      <c r="T135" s="4">
        <v>649</v>
      </c>
      <c r="U135" s="4">
        <v>682</v>
      </c>
      <c r="V135" s="4">
        <v>742</v>
      </c>
      <c r="W135" s="4">
        <v>835</v>
      </c>
      <c r="X135" s="4">
        <v>874</v>
      </c>
      <c r="Y135" s="4">
        <v>908</v>
      </c>
      <c r="Z135" s="4">
        <v>914</v>
      </c>
      <c r="AA135" s="4">
        <v>940</v>
      </c>
      <c r="AB135" s="4">
        <v>1041</v>
      </c>
      <c r="AC135" s="4"/>
      <c r="AD135" s="4"/>
      <c r="AE135" s="4"/>
    </row>
    <row r="136" spans="2:31" x14ac:dyDescent="0.2">
      <c r="B136" t="s">
        <v>4</v>
      </c>
      <c r="C136" s="4">
        <v>487</v>
      </c>
      <c r="D136" s="4">
        <v>595</v>
      </c>
      <c r="E136" s="4">
        <v>710</v>
      </c>
      <c r="F136" s="4">
        <v>676</v>
      </c>
      <c r="G136" s="4">
        <v>1017</v>
      </c>
      <c r="H136" s="4">
        <v>863</v>
      </c>
      <c r="I136" s="4">
        <v>944</v>
      </c>
      <c r="J136" s="4">
        <v>1141</v>
      </c>
      <c r="K136" s="4">
        <v>1179</v>
      </c>
      <c r="L136" s="4">
        <v>1251</v>
      </c>
      <c r="M136" s="4">
        <v>1182</v>
      </c>
      <c r="N136" s="4">
        <v>1098</v>
      </c>
      <c r="O136" s="4">
        <v>981</v>
      </c>
      <c r="P136" s="4">
        <v>1005</v>
      </c>
      <c r="Q136" s="4">
        <v>997</v>
      </c>
      <c r="R136" s="4">
        <v>1060</v>
      </c>
      <c r="S136" s="4">
        <v>1037</v>
      </c>
      <c r="T136" s="4">
        <v>1060</v>
      </c>
      <c r="U136" s="4">
        <v>1151</v>
      </c>
      <c r="V136" s="4">
        <v>1194</v>
      </c>
      <c r="W136" s="4">
        <v>1407</v>
      </c>
      <c r="X136" s="4">
        <v>1614</v>
      </c>
      <c r="Y136" s="4">
        <v>1704</v>
      </c>
      <c r="Z136" s="4">
        <v>1735</v>
      </c>
      <c r="AA136" s="4">
        <v>1900</v>
      </c>
      <c r="AB136" s="4">
        <v>1891</v>
      </c>
      <c r="AC136" s="4"/>
      <c r="AD136" s="4"/>
      <c r="AE136" s="4"/>
    </row>
    <row r="137" spans="2:31" x14ac:dyDescent="0.2">
      <c r="B137" t="s">
        <v>5</v>
      </c>
      <c r="C137" s="4">
        <v>102</v>
      </c>
      <c r="D137" s="4">
        <v>116</v>
      </c>
      <c r="E137" s="4">
        <v>174</v>
      </c>
      <c r="F137" s="4">
        <v>263</v>
      </c>
      <c r="G137" s="4">
        <v>259</v>
      </c>
      <c r="H137" s="4">
        <v>325</v>
      </c>
      <c r="I137" s="4">
        <v>366</v>
      </c>
      <c r="J137" s="4">
        <v>458</v>
      </c>
      <c r="K137" s="4">
        <v>422</v>
      </c>
      <c r="L137" s="4">
        <v>585</v>
      </c>
      <c r="M137" s="4">
        <v>549</v>
      </c>
      <c r="N137" s="4">
        <v>531</v>
      </c>
      <c r="O137" s="4">
        <v>468</v>
      </c>
      <c r="P137" s="4">
        <v>447</v>
      </c>
      <c r="Q137" s="4">
        <v>450</v>
      </c>
      <c r="R137" s="4">
        <v>468</v>
      </c>
      <c r="S137" s="4">
        <v>432</v>
      </c>
      <c r="T137" s="4">
        <v>431</v>
      </c>
      <c r="U137" s="4">
        <v>467</v>
      </c>
      <c r="V137" s="4">
        <v>477</v>
      </c>
      <c r="W137" s="4">
        <v>513</v>
      </c>
      <c r="X137" s="4">
        <v>542</v>
      </c>
      <c r="Y137" s="4">
        <v>564</v>
      </c>
      <c r="Z137" s="4">
        <v>629</v>
      </c>
      <c r="AA137" s="4">
        <v>677</v>
      </c>
      <c r="AB137" s="4">
        <v>753</v>
      </c>
      <c r="AC137" s="4"/>
      <c r="AD137" s="4"/>
      <c r="AE137" s="4"/>
    </row>
    <row r="138" spans="2:31" x14ac:dyDescent="0.2">
      <c r="B138" t="s">
        <v>6</v>
      </c>
      <c r="C138" s="4">
        <v>170</v>
      </c>
      <c r="D138" s="4">
        <v>164</v>
      </c>
      <c r="E138" s="4">
        <v>342</v>
      </c>
      <c r="F138" s="4">
        <v>534</v>
      </c>
      <c r="G138" s="4">
        <v>503</v>
      </c>
      <c r="H138" s="4">
        <v>811</v>
      </c>
      <c r="I138" s="4">
        <v>835</v>
      </c>
      <c r="J138" s="4">
        <v>909</v>
      </c>
      <c r="K138" s="4">
        <v>1110</v>
      </c>
      <c r="L138" s="4">
        <v>1186</v>
      </c>
      <c r="M138" s="4">
        <v>1151</v>
      </c>
      <c r="N138" s="4">
        <v>1313</v>
      </c>
      <c r="O138" s="4">
        <v>1008</v>
      </c>
      <c r="P138" s="4">
        <v>1033</v>
      </c>
      <c r="Q138" s="4">
        <v>979</v>
      </c>
      <c r="R138" s="4">
        <v>1091</v>
      </c>
      <c r="S138" s="4">
        <v>1017</v>
      </c>
      <c r="T138" s="4">
        <v>1047</v>
      </c>
      <c r="U138" s="4">
        <v>1063</v>
      </c>
      <c r="V138" s="4">
        <v>1125</v>
      </c>
      <c r="W138" s="4">
        <v>1288</v>
      </c>
      <c r="X138" s="4">
        <v>1429</v>
      </c>
      <c r="Y138" s="4">
        <v>1313</v>
      </c>
      <c r="Z138" s="4">
        <v>1369</v>
      </c>
      <c r="AA138" s="4">
        <v>1451</v>
      </c>
      <c r="AB138" s="4">
        <v>1566</v>
      </c>
      <c r="AC138" s="4"/>
      <c r="AD138" s="4"/>
      <c r="AE138" s="4"/>
    </row>
    <row r="139" spans="2:31" x14ac:dyDescent="0.2">
      <c r="B139" t="s">
        <v>7</v>
      </c>
      <c r="C139" s="4">
        <v>326</v>
      </c>
      <c r="D139" s="4">
        <v>389</v>
      </c>
      <c r="E139" s="4">
        <v>537</v>
      </c>
      <c r="F139" s="4">
        <v>741</v>
      </c>
      <c r="G139" s="4">
        <v>826</v>
      </c>
      <c r="H139" s="4">
        <v>1224</v>
      </c>
      <c r="I139" s="4">
        <v>1127</v>
      </c>
      <c r="J139" s="4">
        <v>1261</v>
      </c>
      <c r="K139" s="4">
        <v>1403</v>
      </c>
      <c r="L139" s="4">
        <v>1570</v>
      </c>
      <c r="M139" s="4">
        <v>1125</v>
      </c>
      <c r="N139" s="4">
        <v>1473</v>
      </c>
      <c r="O139" s="4">
        <v>1399</v>
      </c>
      <c r="P139" s="4">
        <v>1350</v>
      </c>
      <c r="Q139" s="4">
        <v>1365</v>
      </c>
      <c r="R139" s="4">
        <v>1462</v>
      </c>
      <c r="S139" s="4">
        <v>1443</v>
      </c>
      <c r="T139" s="4">
        <v>1476</v>
      </c>
      <c r="U139" s="4">
        <v>1518</v>
      </c>
      <c r="V139" s="4">
        <v>1588</v>
      </c>
      <c r="W139" s="4">
        <v>1795</v>
      </c>
      <c r="X139" s="4">
        <v>1857</v>
      </c>
      <c r="Y139" s="4">
        <v>1912</v>
      </c>
      <c r="Z139" s="4">
        <v>1930</v>
      </c>
      <c r="AA139" s="4">
        <v>1989</v>
      </c>
      <c r="AB139" s="4">
        <v>2175</v>
      </c>
      <c r="AC139" s="4"/>
      <c r="AD139" s="4"/>
      <c r="AE139" s="4"/>
    </row>
    <row r="140" spans="2:31" x14ac:dyDescent="0.2">
      <c r="B140" t="s">
        <v>8</v>
      </c>
      <c r="C140" s="4">
        <v>1555</v>
      </c>
      <c r="D140" s="4">
        <v>1710</v>
      </c>
      <c r="E140" s="4">
        <v>1932</v>
      </c>
      <c r="F140" s="4">
        <v>2341</v>
      </c>
      <c r="G140" s="4">
        <v>2736</v>
      </c>
      <c r="H140" s="4">
        <v>3117</v>
      </c>
      <c r="I140" s="4">
        <v>3462</v>
      </c>
      <c r="J140" s="4">
        <v>3941</v>
      </c>
      <c r="K140" s="4">
        <v>4729</v>
      </c>
      <c r="L140" s="4">
        <v>5341</v>
      </c>
      <c r="M140" s="4">
        <v>5873</v>
      </c>
      <c r="N140" s="4">
        <v>5336</v>
      </c>
      <c r="O140" s="4">
        <v>5112</v>
      </c>
      <c r="P140" s="4">
        <v>4823</v>
      </c>
      <c r="Q140" s="4">
        <v>4902</v>
      </c>
      <c r="R140" s="4">
        <v>5116</v>
      </c>
      <c r="S140" s="4">
        <v>5154</v>
      </c>
      <c r="T140" s="4">
        <v>5114</v>
      </c>
      <c r="U140" s="4">
        <v>5149</v>
      </c>
      <c r="V140" s="4">
        <v>5315</v>
      </c>
      <c r="W140" s="4">
        <v>6023</v>
      </c>
      <c r="X140" s="4">
        <v>6474</v>
      </c>
      <c r="Y140" s="4">
        <v>6840</v>
      </c>
      <c r="Z140" s="4">
        <v>7259</v>
      </c>
      <c r="AA140" s="4">
        <v>7796</v>
      </c>
      <c r="AB140" s="4">
        <v>8325</v>
      </c>
      <c r="AC140" s="4"/>
      <c r="AD140" s="4"/>
      <c r="AE140" s="4"/>
    </row>
    <row r="141" spans="2:31" x14ac:dyDescent="0.2">
      <c r="B141" t="s">
        <v>9</v>
      </c>
      <c r="C141" s="4">
        <v>140</v>
      </c>
      <c r="D141" s="4">
        <v>159</v>
      </c>
      <c r="E141" s="4">
        <v>318</v>
      </c>
      <c r="F141" s="4">
        <v>419</v>
      </c>
      <c r="G141" s="4">
        <v>444</v>
      </c>
      <c r="H141" s="4">
        <v>496</v>
      </c>
      <c r="I141" s="4">
        <v>572</v>
      </c>
      <c r="J141" s="4">
        <v>736</v>
      </c>
      <c r="K141" s="4">
        <v>804</v>
      </c>
      <c r="L141" s="4">
        <v>773</v>
      </c>
      <c r="M141" s="4">
        <v>707</v>
      </c>
      <c r="N141" s="4">
        <v>807</v>
      </c>
      <c r="O141" s="4">
        <v>672</v>
      </c>
      <c r="P141" s="4">
        <v>669</v>
      </c>
      <c r="Q141" s="4">
        <v>662</v>
      </c>
      <c r="R141" s="4">
        <v>676</v>
      </c>
      <c r="S141" s="4">
        <v>643</v>
      </c>
      <c r="T141" s="4">
        <v>655</v>
      </c>
      <c r="U141" s="4">
        <v>658</v>
      </c>
      <c r="V141" s="4">
        <v>643</v>
      </c>
      <c r="W141" s="4">
        <v>712</v>
      </c>
      <c r="X141" s="4">
        <v>787</v>
      </c>
      <c r="Y141" s="4">
        <v>770</v>
      </c>
      <c r="Z141" s="4">
        <v>827</v>
      </c>
      <c r="AA141" s="4">
        <v>844</v>
      </c>
      <c r="AB141" s="4">
        <v>934</v>
      </c>
      <c r="AC141" s="4"/>
      <c r="AD141" s="4"/>
      <c r="AE141" s="4"/>
    </row>
    <row r="142" spans="2:31" x14ac:dyDescent="0.2">
      <c r="B142" t="s">
        <v>10</v>
      </c>
      <c r="C142" s="4">
        <v>851</v>
      </c>
      <c r="D142" s="4">
        <v>902</v>
      </c>
      <c r="E142" s="4">
        <v>988</v>
      </c>
      <c r="F142" s="4">
        <v>1040</v>
      </c>
      <c r="G142" s="4">
        <v>1199</v>
      </c>
      <c r="H142" s="4">
        <v>1393</v>
      </c>
      <c r="I142" s="4">
        <v>1339</v>
      </c>
      <c r="J142" s="4">
        <v>1556</v>
      </c>
      <c r="K142" s="4">
        <v>1703</v>
      </c>
      <c r="L142" s="4">
        <v>1708</v>
      </c>
      <c r="M142" s="4">
        <v>1634</v>
      </c>
      <c r="N142" s="4">
        <v>1644</v>
      </c>
      <c r="O142" s="4">
        <v>1600</v>
      </c>
      <c r="P142" s="4">
        <v>1705</v>
      </c>
      <c r="Q142" s="4">
        <v>1584</v>
      </c>
      <c r="R142" s="4">
        <v>1697</v>
      </c>
      <c r="S142" s="4">
        <v>1685</v>
      </c>
      <c r="T142" s="4">
        <v>1743</v>
      </c>
      <c r="U142" s="4">
        <v>1815</v>
      </c>
      <c r="V142" s="4">
        <v>1922</v>
      </c>
      <c r="W142" s="4">
        <v>2071</v>
      </c>
      <c r="X142" s="4">
        <v>2234</v>
      </c>
      <c r="Y142" s="4">
        <v>2245</v>
      </c>
      <c r="Z142" s="4">
        <v>2349</v>
      </c>
      <c r="AA142" s="4">
        <v>2499</v>
      </c>
      <c r="AB142" s="4">
        <v>2713</v>
      </c>
      <c r="AC142" s="4"/>
      <c r="AD142" s="4"/>
      <c r="AE142" s="4"/>
    </row>
    <row r="143" spans="2:31" x14ac:dyDescent="0.2">
      <c r="B143" t="s">
        <v>21</v>
      </c>
      <c r="C143" s="4">
        <v>897</v>
      </c>
      <c r="D143" s="4">
        <v>1018</v>
      </c>
      <c r="E143" s="4">
        <v>1690</v>
      </c>
      <c r="F143" s="4">
        <v>2027</v>
      </c>
      <c r="G143" s="4">
        <v>2254</v>
      </c>
      <c r="H143" s="4">
        <v>2872</v>
      </c>
      <c r="I143" s="4">
        <v>2922</v>
      </c>
      <c r="J143" s="4">
        <v>3162</v>
      </c>
      <c r="K143" s="4">
        <v>3477</v>
      </c>
      <c r="L143" s="4">
        <v>3698</v>
      </c>
      <c r="M143" s="4">
        <v>3509</v>
      </c>
      <c r="N143" s="4">
        <v>3919</v>
      </c>
      <c r="O143" s="4">
        <v>3708</v>
      </c>
      <c r="P143" s="4">
        <v>3414</v>
      </c>
      <c r="Q143" s="4">
        <v>3559</v>
      </c>
      <c r="R143" s="4">
        <v>3781</v>
      </c>
      <c r="S143" s="4">
        <v>3733</v>
      </c>
      <c r="T143" s="4">
        <v>3841</v>
      </c>
      <c r="U143" s="4">
        <v>3961</v>
      </c>
      <c r="V143" s="4">
        <v>4094</v>
      </c>
      <c r="W143" s="4">
        <v>4823</v>
      </c>
      <c r="X143" s="4">
        <v>4710</v>
      </c>
      <c r="Y143" s="4">
        <v>5027</v>
      </c>
      <c r="Z143" s="4">
        <v>4930</v>
      </c>
      <c r="AA143" s="4">
        <v>5153</v>
      </c>
      <c r="AB143" s="4">
        <v>5565</v>
      </c>
      <c r="AC143" s="4"/>
      <c r="AD143" s="4"/>
      <c r="AE143" s="4"/>
    </row>
    <row r="144" spans="2:31" x14ac:dyDescent="0.2">
      <c r="B144" t="s">
        <v>24</v>
      </c>
      <c r="C144" s="4">
        <v>133</v>
      </c>
      <c r="D144" s="4">
        <v>144</v>
      </c>
      <c r="E144" s="4">
        <v>314</v>
      </c>
      <c r="F144" s="4">
        <v>372</v>
      </c>
      <c r="G144" s="4">
        <v>420</v>
      </c>
      <c r="H144" s="4">
        <v>473</v>
      </c>
      <c r="I144" s="4">
        <v>578</v>
      </c>
      <c r="J144" s="4">
        <v>658</v>
      </c>
      <c r="K144" s="4">
        <v>758</v>
      </c>
      <c r="L144" s="4">
        <v>802</v>
      </c>
      <c r="M144" s="4">
        <v>817</v>
      </c>
      <c r="N144" s="4">
        <v>804</v>
      </c>
      <c r="O144" s="4">
        <v>840</v>
      </c>
      <c r="P144" s="4">
        <v>768</v>
      </c>
      <c r="Q144" s="4">
        <v>750</v>
      </c>
      <c r="R144" s="4">
        <v>817</v>
      </c>
      <c r="S144" s="4">
        <v>824</v>
      </c>
      <c r="T144" s="4">
        <v>876</v>
      </c>
      <c r="U144" s="4">
        <v>862</v>
      </c>
      <c r="V144" s="4">
        <v>902</v>
      </c>
      <c r="W144" s="4">
        <v>1017</v>
      </c>
      <c r="X144" s="4">
        <v>1138</v>
      </c>
      <c r="Y144" s="4">
        <v>1170</v>
      </c>
      <c r="Z144" s="4">
        <v>1192</v>
      </c>
      <c r="AA144" s="4">
        <v>1249</v>
      </c>
      <c r="AB144" s="4">
        <v>1343</v>
      </c>
      <c r="AC144" s="4"/>
      <c r="AD144" s="4"/>
      <c r="AE144" s="4"/>
    </row>
    <row r="145" spans="2:31" x14ac:dyDescent="0.2">
      <c r="B145" t="s">
        <v>20</v>
      </c>
      <c r="C145" s="4">
        <v>195</v>
      </c>
      <c r="D145" s="4">
        <v>201</v>
      </c>
      <c r="E145" s="4">
        <v>234</v>
      </c>
      <c r="F145" s="4">
        <v>260</v>
      </c>
      <c r="G145" s="4">
        <v>271</v>
      </c>
      <c r="H145" s="4">
        <v>319</v>
      </c>
      <c r="I145" s="4">
        <v>368</v>
      </c>
      <c r="J145" s="4">
        <v>434</v>
      </c>
      <c r="K145" s="4">
        <v>475</v>
      </c>
      <c r="L145" s="4">
        <v>474</v>
      </c>
      <c r="M145" s="4">
        <v>489</v>
      </c>
      <c r="N145" s="4">
        <v>457</v>
      </c>
      <c r="O145" s="4">
        <v>455</v>
      </c>
      <c r="P145" s="4">
        <v>431</v>
      </c>
      <c r="Q145" s="4">
        <v>437</v>
      </c>
      <c r="R145" s="4">
        <v>457</v>
      </c>
      <c r="S145" s="4">
        <v>453</v>
      </c>
      <c r="T145" s="4">
        <v>492</v>
      </c>
      <c r="U145" s="4">
        <v>532</v>
      </c>
      <c r="V145" s="4">
        <v>551</v>
      </c>
      <c r="W145" s="4">
        <v>591</v>
      </c>
      <c r="X145" s="4">
        <v>602</v>
      </c>
      <c r="Y145" s="4">
        <v>666</v>
      </c>
      <c r="Z145" s="4">
        <v>685</v>
      </c>
      <c r="AA145" s="4">
        <v>722</v>
      </c>
      <c r="AB145" s="4">
        <v>768</v>
      </c>
      <c r="AC145" s="4"/>
      <c r="AD145" s="4"/>
      <c r="AE145" s="4"/>
    </row>
    <row r="146" spans="2:31" x14ac:dyDescent="0.2">
      <c r="B146" t="s">
        <v>11</v>
      </c>
      <c r="C146" s="4">
        <v>49</v>
      </c>
      <c r="D146" s="4">
        <v>54</v>
      </c>
      <c r="E146" s="4">
        <v>100</v>
      </c>
      <c r="F146" s="4">
        <v>121</v>
      </c>
      <c r="G146" s="4">
        <v>145</v>
      </c>
      <c r="H146" s="4">
        <v>162</v>
      </c>
      <c r="I146" s="4">
        <v>179</v>
      </c>
      <c r="J146" s="4">
        <v>206</v>
      </c>
      <c r="K146" s="4">
        <v>250</v>
      </c>
      <c r="L146" s="4">
        <v>237</v>
      </c>
      <c r="M146" s="4">
        <v>285</v>
      </c>
      <c r="N146" s="4">
        <v>250</v>
      </c>
      <c r="O146" s="4">
        <v>242</v>
      </c>
      <c r="P146" s="4">
        <v>251</v>
      </c>
      <c r="Q146" s="4">
        <v>238</v>
      </c>
      <c r="R146" s="4">
        <v>257</v>
      </c>
      <c r="S146" s="4">
        <v>250</v>
      </c>
      <c r="T146" s="4">
        <v>250</v>
      </c>
      <c r="U146" s="4">
        <v>254</v>
      </c>
      <c r="V146" s="4">
        <v>262</v>
      </c>
      <c r="W146" s="4">
        <v>275</v>
      </c>
      <c r="X146" s="4">
        <v>289</v>
      </c>
      <c r="Y146" s="4">
        <v>292</v>
      </c>
      <c r="Z146" s="4">
        <v>313</v>
      </c>
      <c r="AA146" s="4">
        <v>343</v>
      </c>
      <c r="AB146" s="4">
        <v>356</v>
      </c>
      <c r="AC146" s="4"/>
      <c r="AD146" s="4"/>
      <c r="AE146" s="4"/>
    </row>
    <row r="147" spans="2:31" x14ac:dyDescent="0.2">
      <c r="B147" t="s">
        <v>22</v>
      </c>
      <c r="C147" s="4">
        <v>1138</v>
      </c>
      <c r="D147" s="4">
        <v>1290</v>
      </c>
      <c r="E147" s="4">
        <v>1476</v>
      </c>
      <c r="F147" s="4">
        <v>1613</v>
      </c>
      <c r="G147" s="4">
        <v>1890</v>
      </c>
      <c r="H147" s="4">
        <v>2125</v>
      </c>
      <c r="I147" s="4">
        <v>2185</v>
      </c>
      <c r="J147" s="4">
        <v>3415</v>
      </c>
      <c r="K147" s="4">
        <v>2811</v>
      </c>
      <c r="L147" s="4">
        <v>3197</v>
      </c>
      <c r="M147" s="4">
        <v>3644</v>
      </c>
      <c r="N147" s="4">
        <v>3464</v>
      </c>
      <c r="O147" s="4">
        <v>3692</v>
      </c>
      <c r="P147" s="4">
        <v>2771</v>
      </c>
      <c r="Q147" s="4">
        <v>2854</v>
      </c>
      <c r="R147" s="4">
        <v>3057</v>
      </c>
      <c r="S147" s="4">
        <v>2922</v>
      </c>
      <c r="T147" s="4">
        <v>3095</v>
      </c>
      <c r="U147" s="4">
        <v>3400</v>
      </c>
      <c r="V147" s="4">
        <v>3579</v>
      </c>
      <c r="W147" s="4">
        <v>3715</v>
      </c>
      <c r="X147" s="4">
        <v>3983</v>
      </c>
      <c r="Y147" s="4">
        <v>4317</v>
      </c>
      <c r="Z147" s="4">
        <v>4568</v>
      </c>
      <c r="AA147" s="4">
        <v>4991</v>
      </c>
      <c r="AB147" s="4">
        <v>5519</v>
      </c>
      <c r="AC147" s="4"/>
      <c r="AD147" s="4"/>
      <c r="AE147" s="4"/>
    </row>
    <row r="148" spans="2:31" x14ac:dyDescent="0.2">
      <c r="B148" t="s">
        <v>12</v>
      </c>
      <c r="C148" s="4">
        <v>696</v>
      </c>
      <c r="D148" s="4">
        <v>831</v>
      </c>
      <c r="E148" s="4">
        <v>933</v>
      </c>
      <c r="F148" s="4">
        <v>1048</v>
      </c>
      <c r="G148" s="4">
        <v>1125</v>
      </c>
      <c r="H148" s="4">
        <v>1210</v>
      </c>
      <c r="I148" s="4">
        <v>1262</v>
      </c>
      <c r="J148" s="4">
        <v>1430</v>
      </c>
      <c r="K148" s="4">
        <v>1605</v>
      </c>
      <c r="L148" s="4">
        <v>1756</v>
      </c>
      <c r="M148" s="4">
        <v>1747</v>
      </c>
      <c r="N148" s="4">
        <v>1715</v>
      </c>
      <c r="O148" s="4">
        <v>1686</v>
      </c>
      <c r="P148" s="4">
        <v>1576</v>
      </c>
      <c r="Q148" s="4">
        <v>1555</v>
      </c>
      <c r="R148" s="4">
        <v>1650</v>
      </c>
      <c r="S148" s="4">
        <v>1676</v>
      </c>
      <c r="T148" s="4">
        <v>1734</v>
      </c>
      <c r="U148" s="4">
        <v>1831</v>
      </c>
      <c r="V148" s="4">
        <v>1826</v>
      </c>
      <c r="W148" s="4">
        <v>1947</v>
      </c>
      <c r="X148" s="4">
        <v>2212</v>
      </c>
      <c r="Y148" s="4">
        <v>2338</v>
      </c>
      <c r="Z148" s="4">
        <v>2391</v>
      </c>
      <c r="AA148" s="4">
        <v>2584</v>
      </c>
      <c r="AB148" s="4">
        <v>2766</v>
      </c>
      <c r="AC148" s="4"/>
      <c r="AD148" s="4"/>
      <c r="AE148" s="4"/>
    </row>
    <row r="149" spans="2:31" x14ac:dyDescent="0.2">
      <c r="B149" t="s">
        <v>23</v>
      </c>
      <c r="C149" s="4">
        <v>9170</v>
      </c>
      <c r="D149" s="4">
        <v>10036</v>
      </c>
      <c r="E149" s="4">
        <v>12764</v>
      </c>
      <c r="F149" s="4">
        <v>14910</v>
      </c>
      <c r="G149" s="4">
        <v>17622</v>
      </c>
      <c r="H149" s="4">
        <v>20362</v>
      </c>
      <c r="I149" s="4">
        <v>21720</v>
      </c>
      <c r="J149" s="4">
        <v>25405</v>
      </c>
      <c r="K149" s="4">
        <v>27607</v>
      </c>
      <c r="L149" s="4">
        <v>29642</v>
      </c>
      <c r="M149" s="4">
        <v>29405</v>
      </c>
      <c r="N149" s="4">
        <v>29809</v>
      </c>
      <c r="O149" s="4">
        <v>28385</v>
      </c>
      <c r="P149" s="4">
        <v>26291</v>
      </c>
      <c r="Q149" s="4">
        <v>26496</v>
      </c>
      <c r="R149" s="4">
        <v>27994</v>
      </c>
      <c r="S149" s="4">
        <v>27543</v>
      </c>
      <c r="T149" s="4">
        <v>28268</v>
      </c>
      <c r="U149" s="4">
        <v>29437</v>
      </c>
      <c r="V149" s="4">
        <v>30444</v>
      </c>
      <c r="W149" s="4">
        <v>34041</v>
      </c>
      <c r="X149" s="4">
        <v>36335</v>
      </c>
      <c r="Y149" s="4">
        <v>37769</v>
      </c>
      <c r="Z149" s="4">
        <v>39149</v>
      </c>
      <c r="AA149" s="4">
        <v>41809</v>
      </c>
      <c r="AB149" s="4">
        <v>44968</v>
      </c>
      <c r="AC149" s="4"/>
      <c r="AD149" s="4"/>
      <c r="AE149" s="4"/>
    </row>
    <row r="150" spans="2:31" x14ac:dyDescent="0.2">
      <c r="B150" t="s">
        <v>28</v>
      </c>
      <c r="C150" s="4">
        <f>SUM(C132:C148)-C149</f>
        <v>0</v>
      </c>
      <c r="D150" s="4">
        <f t="shared" ref="D150:X150" si="36">SUM(D132:D148)-D149</f>
        <v>0</v>
      </c>
      <c r="E150" s="4">
        <f t="shared" si="36"/>
        <v>0</v>
      </c>
      <c r="F150" s="4">
        <f t="shared" si="36"/>
        <v>0</v>
      </c>
      <c r="G150" s="4">
        <f t="shared" si="36"/>
        <v>0</v>
      </c>
      <c r="H150" s="4">
        <f t="shared" si="36"/>
        <v>0</v>
      </c>
      <c r="I150" s="4">
        <f t="shared" si="36"/>
        <v>0</v>
      </c>
      <c r="J150" s="4">
        <f t="shared" si="36"/>
        <v>0</v>
      </c>
      <c r="K150" s="4">
        <f t="shared" si="36"/>
        <v>0</v>
      </c>
      <c r="L150" s="4">
        <f t="shared" si="36"/>
        <v>0</v>
      </c>
      <c r="M150" s="4">
        <f t="shared" si="36"/>
        <v>0</v>
      </c>
      <c r="N150" s="4">
        <f t="shared" si="36"/>
        <v>0</v>
      </c>
      <c r="O150" s="4">
        <f t="shared" si="36"/>
        <v>0</v>
      </c>
      <c r="P150" s="4">
        <f t="shared" si="36"/>
        <v>0</v>
      </c>
      <c r="Q150" s="4">
        <f t="shared" si="36"/>
        <v>0</v>
      </c>
      <c r="R150" s="4">
        <f t="shared" si="36"/>
        <v>0</v>
      </c>
      <c r="S150" s="4">
        <f t="shared" si="36"/>
        <v>0</v>
      </c>
      <c r="T150" s="4">
        <f t="shared" si="36"/>
        <v>0</v>
      </c>
      <c r="U150" s="4">
        <f t="shared" si="36"/>
        <v>0</v>
      </c>
      <c r="V150" s="4">
        <f t="shared" si="36"/>
        <v>0</v>
      </c>
      <c r="W150" s="4">
        <f t="shared" si="36"/>
        <v>0</v>
      </c>
      <c r="X150" s="4">
        <f t="shared" si="36"/>
        <v>0</v>
      </c>
      <c r="Y150" s="4">
        <f t="shared" ref="Y150:AB150" si="37">SUM(Y132:Y148)-Y149</f>
        <v>0</v>
      </c>
      <c r="Z150" s="4">
        <f t="shared" si="37"/>
        <v>0</v>
      </c>
      <c r="AA150" s="4">
        <f t="shared" si="37"/>
        <v>0</v>
      </c>
      <c r="AB150" s="4">
        <f t="shared" si="37"/>
        <v>0</v>
      </c>
      <c r="AC150" s="4"/>
      <c r="AD150" s="4"/>
      <c r="AE150" s="4"/>
    </row>
    <row r="153" spans="2:31" x14ac:dyDescent="0.2">
      <c r="B153" s="2" t="s">
        <v>36</v>
      </c>
    </row>
    <row r="154" spans="2:31" s="15" customFormat="1" x14ac:dyDescent="0.2">
      <c r="C154" s="15" t="s">
        <v>58</v>
      </c>
      <c r="D154" s="15" t="s">
        <v>58</v>
      </c>
      <c r="E154" s="15" t="s">
        <v>58</v>
      </c>
      <c r="F154" s="15" t="s">
        <v>58</v>
      </c>
      <c r="G154" s="15" t="s">
        <v>58</v>
      </c>
      <c r="H154" s="15" t="s">
        <v>58</v>
      </c>
      <c r="I154" s="15" t="s">
        <v>58</v>
      </c>
      <c r="J154" s="15" t="s">
        <v>58</v>
      </c>
      <c r="K154" s="15" t="s">
        <v>58</v>
      </c>
      <c r="L154" s="15" t="s">
        <v>58</v>
      </c>
      <c r="M154" s="15" t="s">
        <v>58</v>
      </c>
      <c r="N154" s="15" t="s">
        <v>58</v>
      </c>
      <c r="O154" s="15" t="s">
        <v>58</v>
      </c>
      <c r="P154" s="15" t="s">
        <v>58</v>
      </c>
      <c r="Q154" s="15" t="s">
        <v>58</v>
      </c>
      <c r="R154" s="15" t="s">
        <v>58</v>
      </c>
      <c r="S154" s="15" t="s">
        <v>58</v>
      </c>
      <c r="T154" s="15" t="s">
        <v>58</v>
      </c>
      <c r="U154" s="15" t="s">
        <v>58</v>
      </c>
      <c r="V154" s="15" t="s">
        <v>58</v>
      </c>
      <c r="W154" s="15" t="s">
        <v>58</v>
      </c>
      <c r="X154" s="15" t="s">
        <v>58</v>
      </c>
      <c r="Y154" s="15" t="s">
        <v>58</v>
      </c>
      <c r="Z154" s="15" t="s">
        <v>58</v>
      </c>
      <c r="AA154" s="15" t="s">
        <v>58</v>
      </c>
      <c r="AB154" s="15" t="s">
        <v>58</v>
      </c>
    </row>
    <row r="155" spans="2:31" x14ac:dyDescent="0.2">
      <c r="B155" s="3"/>
      <c r="C155" s="3">
        <v>2000</v>
      </c>
      <c r="D155" s="3">
        <f>C155+1</f>
        <v>2001</v>
      </c>
      <c r="E155" s="3">
        <f t="shared" ref="E155" si="38">D155+1</f>
        <v>2002</v>
      </c>
      <c r="F155" s="3">
        <f t="shared" ref="F155" si="39">E155+1</f>
        <v>2003</v>
      </c>
      <c r="G155" s="3">
        <f t="shared" ref="G155" si="40">F155+1</f>
        <v>2004</v>
      </c>
      <c r="H155" s="3">
        <f t="shared" ref="H155" si="41">G155+1</f>
        <v>2005</v>
      </c>
      <c r="I155" s="3">
        <f t="shared" ref="I155" si="42">H155+1</f>
        <v>2006</v>
      </c>
      <c r="J155" s="3">
        <f t="shared" ref="J155" si="43">I155+1</f>
        <v>2007</v>
      </c>
      <c r="K155" s="3">
        <f t="shared" ref="K155" si="44">J155+1</f>
        <v>2008</v>
      </c>
      <c r="L155" s="3">
        <f t="shared" ref="L155" si="45">K155+1</f>
        <v>2009</v>
      </c>
      <c r="M155" s="3">
        <f t="shared" ref="M155" si="46">L155+1</f>
        <v>2010</v>
      </c>
      <c r="N155" s="3">
        <f t="shared" ref="N155" si="47">M155+1</f>
        <v>2011</v>
      </c>
      <c r="O155" s="3">
        <f t="shared" ref="O155" si="48">N155+1</f>
        <v>2012</v>
      </c>
      <c r="P155" s="3">
        <f t="shared" ref="P155" si="49">O155+1</f>
        <v>2013</v>
      </c>
      <c r="Q155" s="3">
        <f t="shared" ref="Q155:X155" si="50">P155+1</f>
        <v>2014</v>
      </c>
      <c r="R155" s="3">
        <f t="shared" si="50"/>
        <v>2015</v>
      </c>
      <c r="S155" s="3">
        <f t="shared" si="50"/>
        <v>2016</v>
      </c>
      <c r="T155" s="3">
        <f t="shared" si="50"/>
        <v>2017</v>
      </c>
      <c r="U155" s="3">
        <f t="shared" si="50"/>
        <v>2018</v>
      </c>
      <c r="V155" s="3">
        <f t="shared" si="50"/>
        <v>2019</v>
      </c>
      <c r="W155" s="3">
        <f t="shared" si="50"/>
        <v>2020</v>
      </c>
      <c r="X155" s="3">
        <f t="shared" si="50"/>
        <v>2021</v>
      </c>
      <c r="Y155" s="3">
        <f t="shared" ref="Y155" si="51">X155+1</f>
        <v>2022</v>
      </c>
      <c r="Z155" s="3">
        <f t="shared" ref="Z155" si="52">Y155+1</f>
        <v>2023</v>
      </c>
      <c r="AA155" s="3">
        <f t="shared" ref="AA155:AB155" si="53">Z155+1</f>
        <v>2024</v>
      </c>
      <c r="AB155" s="3">
        <f t="shared" si="53"/>
        <v>2025</v>
      </c>
      <c r="AC155" s="3"/>
      <c r="AD155" s="3"/>
    </row>
    <row r="156" spans="2:31" x14ac:dyDescent="0.2">
      <c r="B156" t="s">
        <v>0</v>
      </c>
      <c r="C156" s="4">
        <v>2155</v>
      </c>
      <c r="D156" s="4">
        <v>2270</v>
      </c>
      <c r="E156" s="4">
        <v>2504</v>
      </c>
      <c r="F156" s="4">
        <v>2658</v>
      </c>
      <c r="G156" s="4">
        <v>2991</v>
      </c>
      <c r="H156" s="4">
        <v>3154</v>
      </c>
      <c r="I156" s="4">
        <v>3326</v>
      </c>
      <c r="J156" s="4">
        <v>3658</v>
      </c>
      <c r="K156" s="4">
        <v>4452</v>
      </c>
      <c r="L156" s="4">
        <v>4970</v>
      </c>
      <c r="M156" s="4">
        <v>4960</v>
      </c>
      <c r="N156" s="4">
        <v>4741</v>
      </c>
      <c r="O156" s="4">
        <v>4581</v>
      </c>
      <c r="P156" s="4">
        <v>4873</v>
      </c>
      <c r="Q156" s="4">
        <v>4246</v>
      </c>
      <c r="R156" s="4">
        <v>4275</v>
      </c>
      <c r="S156" s="4">
        <v>4443</v>
      </c>
      <c r="T156" s="4">
        <v>4445</v>
      </c>
      <c r="U156" s="4">
        <v>4503</v>
      </c>
      <c r="V156" s="4">
        <v>4630</v>
      </c>
      <c r="W156" s="4">
        <v>4819</v>
      </c>
      <c r="X156" s="4">
        <v>5328</v>
      </c>
      <c r="Y156" s="4">
        <v>5547</v>
      </c>
      <c r="Z156" s="4">
        <v>5660</v>
      </c>
      <c r="AA156" s="4">
        <v>5696</v>
      </c>
      <c r="AB156" s="4">
        <v>6010</v>
      </c>
      <c r="AC156" s="4"/>
    </row>
    <row r="157" spans="2:31" x14ac:dyDescent="0.2">
      <c r="B157" t="s">
        <v>1</v>
      </c>
      <c r="C157" s="4">
        <v>118</v>
      </c>
      <c r="D157" s="4">
        <v>125</v>
      </c>
      <c r="E157" s="4">
        <v>403</v>
      </c>
      <c r="F157" s="4">
        <v>495</v>
      </c>
      <c r="G157" s="4">
        <v>516</v>
      </c>
      <c r="H157" s="4">
        <v>553</v>
      </c>
      <c r="I157" s="4">
        <v>629</v>
      </c>
      <c r="J157" s="4">
        <v>651</v>
      </c>
      <c r="K157" s="4">
        <v>736</v>
      </c>
      <c r="L157" s="4">
        <v>819</v>
      </c>
      <c r="M157" s="4">
        <v>799</v>
      </c>
      <c r="N157" s="4">
        <v>809</v>
      </c>
      <c r="O157" s="4">
        <v>737</v>
      </c>
      <c r="P157" s="4">
        <v>716</v>
      </c>
      <c r="Q157" s="4">
        <v>717</v>
      </c>
      <c r="R157" s="4">
        <v>707</v>
      </c>
      <c r="S157" s="4">
        <v>765</v>
      </c>
      <c r="T157" s="4">
        <v>793</v>
      </c>
      <c r="U157" s="4">
        <v>817</v>
      </c>
      <c r="V157" s="4">
        <v>843</v>
      </c>
      <c r="W157" s="4">
        <v>864</v>
      </c>
      <c r="X157" s="4">
        <v>879</v>
      </c>
      <c r="Y157" s="4">
        <v>918</v>
      </c>
      <c r="Z157" s="4">
        <v>976</v>
      </c>
      <c r="AA157" s="4">
        <v>1043</v>
      </c>
      <c r="AB157" s="4">
        <v>1093</v>
      </c>
      <c r="AC157" s="4"/>
    </row>
    <row r="158" spans="2:31" x14ac:dyDescent="0.2">
      <c r="B158" t="s">
        <v>2</v>
      </c>
      <c r="C158" s="4">
        <v>93</v>
      </c>
      <c r="D158" s="4">
        <v>110</v>
      </c>
      <c r="E158" s="4">
        <v>275</v>
      </c>
      <c r="F158" s="4">
        <v>421</v>
      </c>
      <c r="G158" s="4">
        <v>454</v>
      </c>
      <c r="H158" s="4">
        <v>477</v>
      </c>
      <c r="I158" s="4">
        <v>507</v>
      </c>
      <c r="J158" s="4">
        <v>557</v>
      </c>
      <c r="K158" s="4">
        <v>627</v>
      </c>
      <c r="L158" s="4">
        <v>668</v>
      </c>
      <c r="M158" s="4">
        <v>671</v>
      </c>
      <c r="N158" s="4">
        <v>662</v>
      </c>
      <c r="O158" s="4">
        <v>615</v>
      </c>
      <c r="P158" s="4">
        <v>622</v>
      </c>
      <c r="Q158" s="4">
        <v>628</v>
      </c>
      <c r="R158" s="4">
        <v>652</v>
      </c>
      <c r="S158" s="4">
        <v>668</v>
      </c>
      <c r="T158" s="4">
        <v>685</v>
      </c>
      <c r="U158" s="4">
        <v>700</v>
      </c>
      <c r="V158" s="4">
        <v>704</v>
      </c>
      <c r="W158" s="4">
        <v>718</v>
      </c>
      <c r="X158" s="4">
        <v>741</v>
      </c>
      <c r="Y158" s="4">
        <v>738</v>
      </c>
      <c r="Z158" s="4">
        <v>773</v>
      </c>
      <c r="AA158" s="4">
        <v>811</v>
      </c>
      <c r="AB158" s="4">
        <v>867</v>
      </c>
      <c r="AC158" s="4"/>
    </row>
    <row r="159" spans="2:31" x14ac:dyDescent="0.2">
      <c r="B159" t="s">
        <v>3</v>
      </c>
      <c r="C159" s="4">
        <v>99</v>
      </c>
      <c r="D159" s="4">
        <v>108</v>
      </c>
      <c r="E159" s="4">
        <v>204</v>
      </c>
      <c r="F159" s="4">
        <v>298</v>
      </c>
      <c r="G159" s="4">
        <v>341</v>
      </c>
      <c r="H159" s="4">
        <v>355</v>
      </c>
      <c r="I159" s="4">
        <v>390</v>
      </c>
      <c r="J159" s="4">
        <v>408</v>
      </c>
      <c r="K159" s="4">
        <v>459</v>
      </c>
      <c r="L159" s="4">
        <v>477</v>
      </c>
      <c r="M159" s="4">
        <v>478</v>
      </c>
      <c r="N159" s="4">
        <v>499</v>
      </c>
      <c r="O159" s="4">
        <v>459</v>
      </c>
      <c r="P159" s="4">
        <v>469</v>
      </c>
      <c r="Q159" s="4">
        <v>512</v>
      </c>
      <c r="R159" s="4">
        <v>549</v>
      </c>
      <c r="S159" s="4">
        <v>562</v>
      </c>
      <c r="T159" s="4">
        <v>582</v>
      </c>
      <c r="U159" s="4">
        <v>609</v>
      </c>
      <c r="V159" s="4">
        <v>649</v>
      </c>
      <c r="W159" s="4">
        <v>711</v>
      </c>
      <c r="X159" s="4">
        <v>740</v>
      </c>
      <c r="Y159" s="4">
        <v>828</v>
      </c>
      <c r="Z159" s="4">
        <v>922</v>
      </c>
      <c r="AA159" s="4">
        <v>988</v>
      </c>
      <c r="AB159" s="4">
        <v>1017</v>
      </c>
      <c r="AC159" s="4"/>
    </row>
    <row r="160" spans="2:31" x14ac:dyDescent="0.2">
      <c r="B160" t="s">
        <v>4</v>
      </c>
      <c r="C160" s="4">
        <v>475</v>
      </c>
      <c r="D160" s="4">
        <v>520</v>
      </c>
      <c r="E160" s="4">
        <v>571</v>
      </c>
      <c r="F160" s="4">
        <v>648</v>
      </c>
      <c r="G160" s="4">
        <v>735</v>
      </c>
      <c r="H160" s="4">
        <v>814</v>
      </c>
      <c r="I160" s="4">
        <v>873</v>
      </c>
      <c r="J160" s="4">
        <v>935</v>
      </c>
      <c r="K160" s="4">
        <v>995</v>
      </c>
      <c r="L160" s="4">
        <v>1152</v>
      </c>
      <c r="M160" s="4">
        <v>1169</v>
      </c>
      <c r="N160" s="4">
        <v>1050</v>
      </c>
      <c r="O160" s="4">
        <v>976</v>
      </c>
      <c r="P160" s="4">
        <v>968</v>
      </c>
      <c r="Q160" s="4">
        <v>1030</v>
      </c>
      <c r="R160" s="4">
        <v>1046</v>
      </c>
      <c r="S160" s="4">
        <v>1064</v>
      </c>
      <c r="T160" s="4">
        <v>1123</v>
      </c>
      <c r="U160" s="4">
        <v>1157</v>
      </c>
      <c r="V160" s="4">
        <v>1191</v>
      </c>
      <c r="W160" s="4">
        <v>1231</v>
      </c>
      <c r="X160" s="4">
        <v>1328</v>
      </c>
      <c r="Y160" s="4">
        <v>1390</v>
      </c>
      <c r="Z160" s="4">
        <v>1523</v>
      </c>
      <c r="AA160" s="4">
        <v>1604</v>
      </c>
      <c r="AB160" s="4">
        <v>1754</v>
      </c>
      <c r="AC160" s="4"/>
    </row>
    <row r="161" spans="2:29" x14ac:dyDescent="0.2">
      <c r="B161" t="s">
        <v>5</v>
      </c>
      <c r="C161" s="4">
        <v>63</v>
      </c>
      <c r="D161" s="4">
        <v>64</v>
      </c>
      <c r="E161" s="4">
        <v>139</v>
      </c>
      <c r="F161" s="4">
        <v>232</v>
      </c>
      <c r="G161" s="4">
        <v>246</v>
      </c>
      <c r="H161" s="4">
        <v>272</v>
      </c>
      <c r="I161" s="4">
        <v>304</v>
      </c>
      <c r="J161" s="4">
        <v>330</v>
      </c>
      <c r="K161" s="4">
        <v>382</v>
      </c>
      <c r="L161" s="4">
        <v>459</v>
      </c>
      <c r="M161" s="4">
        <v>401</v>
      </c>
      <c r="N161" s="4">
        <v>428</v>
      </c>
      <c r="O161" s="4">
        <v>382</v>
      </c>
      <c r="P161" s="4">
        <v>389</v>
      </c>
      <c r="Q161" s="4">
        <v>378</v>
      </c>
      <c r="R161" s="4">
        <v>379</v>
      </c>
      <c r="S161" s="4">
        <v>414</v>
      </c>
      <c r="T161" s="4">
        <v>419</v>
      </c>
      <c r="U161" s="4">
        <v>432</v>
      </c>
      <c r="V161" s="4">
        <v>454</v>
      </c>
      <c r="W161" s="4">
        <v>468</v>
      </c>
      <c r="X161" s="4">
        <v>476</v>
      </c>
      <c r="Y161" s="4">
        <v>497</v>
      </c>
      <c r="Z161" s="4">
        <v>523</v>
      </c>
      <c r="AA161" s="4">
        <v>549</v>
      </c>
      <c r="AB161" s="4">
        <v>574</v>
      </c>
      <c r="AC161" s="4"/>
    </row>
    <row r="162" spans="2:29" x14ac:dyDescent="0.2">
      <c r="B162" t="s">
        <v>6</v>
      </c>
      <c r="C162" s="4">
        <v>113</v>
      </c>
      <c r="D162" s="4">
        <v>131</v>
      </c>
      <c r="E162" s="4">
        <v>425</v>
      </c>
      <c r="F162" s="4">
        <v>700</v>
      </c>
      <c r="G162" s="4">
        <v>762</v>
      </c>
      <c r="H162" s="4">
        <v>876</v>
      </c>
      <c r="I162" s="4">
        <v>946</v>
      </c>
      <c r="J162" s="4">
        <v>1034</v>
      </c>
      <c r="K162" s="4">
        <v>1281</v>
      </c>
      <c r="L162" s="4">
        <v>1439</v>
      </c>
      <c r="M162" s="4">
        <v>1447</v>
      </c>
      <c r="N162" s="4">
        <v>1503</v>
      </c>
      <c r="O162" s="4">
        <v>1157</v>
      </c>
      <c r="P162" s="4">
        <v>1069</v>
      </c>
      <c r="Q162" s="4">
        <v>1087</v>
      </c>
      <c r="R162" s="4">
        <v>1102</v>
      </c>
      <c r="S162" s="4">
        <v>1096</v>
      </c>
      <c r="T162" s="4">
        <v>1144</v>
      </c>
      <c r="U162" s="4">
        <v>1204</v>
      </c>
      <c r="V162" s="4">
        <v>1267</v>
      </c>
      <c r="W162" s="4">
        <v>1322</v>
      </c>
      <c r="X162" s="4">
        <v>1371</v>
      </c>
      <c r="Y162" s="4">
        <v>1465</v>
      </c>
      <c r="Z162" s="4">
        <v>1565</v>
      </c>
      <c r="AA162" s="4">
        <v>1612</v>
      </c>
      <c r="AB162" s="4">
        <v>1665</v>
      </c>
      <c r="AC162" s="4"/>
    </row>
    <row r="163" spans="2:29" x14ac:dyDescent="0.2">
      <c r="B163" t="s">
        <v>7</v>
      </c>
      <c r="C163" s="4">
        <v>250</v>
      </c>
      <c r="D163" s="4">
        <v>264</v>
      </c>
      <c r="E163" s="4">
        <v>675</v>
      </c>
      <c r="F163" s="4">
        <v>964</v>
      </c>
      <c r="G163" s="4">
        <v>1072</v>
      </c>
      <c r="H163" s="4">
        <v>1144</v>
      </c>
      <c r="I163" s="4">
        <v>1175</v>
      </c>
      <c r="J163" s="4">
        <v>1243</v>
      </c>
      <c r="K163" s="4">
        <v>1376</v>
      </c>
      <c r="L163" s="4">
        <v>1577</v>
      </c>
      <c r="M163" s="4">
        <v>1589</v>
      </c>
      <c r="N163" s="4">
        <v>1557</v>
      </c>
      <c r="O163" s="4">
        <v>1408</v>
      </c>
      <c r="P163" s="4">
        <v>1344</v>
      </c>
      <c r="Q163" s="4">
        <v>1331</v>
      </c>
      <c r="R163" s="4">
        <v>1393</v>
      </c>
      <c r="S163" s="4">
        <v>1474</v>
      </c>
      <c r="T163" s="4">
        <v>1505</v>
      </c>
      <c r="U163" s="4">
        <v>1528</v>
      </c>
      <c r="V163" s="4">
        <v>1608</v>
      </c>
      <c r="W163" s="4">
        <v>1696</v>
      </c>
      <c r="X163" s="4">
        <v>1709</v>
      </c>
      <c r="Y163" s="4">
        <v>1842</v>
      </c>
      <c r="Z163" s="4">
        <v>2018</v>
      </c>
      <c r="AA163" s="4">
        <v>2174</v>
      </c>
      <c r="AB163" s="4">
        <v>2272</v>
      </c>
      <c r="AC163" s="4"/>
    </row>
    <row r="164" spans="2:29" x14ac:dyDescent="0.2">
      <c r="B164" t="s">
        <v>8</v>
      </c>
      <c r="C164" s="4">
        <v>3684</v>
      </c>
      <c r="D164" s="4">
        <v>3938</v>
      </c>
      <c r="E164" s="4">
        <v>4278</v>
      </c>
      <c r="F164" s="4">
        <v>4067</v>
      </c>
      <c r="G164" s="4">
        <v>5173</v>
      </c>
      <c r="H164" s="4">
        <v>5583</v>
      </c>
      <c r="I164" s="4">
        <v>7087</v>
      </c>
      <c r="J164" s="4">
        <v>5948</v>
      </c>
      <c r="K164" s="4">
        <v>6399</v>
      </c>
      <c r="L164" s="4">
        <v>6939</v>
      </c>
      <c r="M164" s="4">
        <v>7124</v>
      </c>
      <c r="N164" s="4">
        <v>6612</v>
      </c>
      <c r="O164" s="4">
        <v>6275</v>
      </c>
      <c r="P164" s="4">
        <v>6038</v>
      </c>
      <c r="Q164" s="4">
        <v>6341</v>
      </c>
      <c r="R164" s="4">
        <v>5970</v>
      </c>
      <c r="S164" s="4">
        <v>6180</v>
      </c>
      <c r="T164" s="4">
        <v>6433</v>
      </c>
      <c r="U164" s="4">
        <v>6688</v>
      </c>
      <c r="V164" s="4">
        <v>7039</v>
      </c>
      <c r="W164" s="4">
        <v>7989</v>
      </c>
      <c r="X164" s="4">
        <v>8799</v>
      </c>
      <c r="Y164" s="4">
        <v>8781</v>
      </c>
      <c r="Z164" s="4">
        <v>9047</v>
      </c>
      <c r="AA164" s="4">
        <v>9978</v>
      </c>
      <c r="AB164" s="4">
        <v>10354</v>
      </c>
      <c r="AC164" s="4"/>
    </row>
    <row r="165" spans="2:29" x14ac:dyDescent="0.2">
      <c r="B165" t="s">
        <v>9</v>
      </c>
      <c r="C165" s="4">
        <v>66</v>
      </c>
      <c r="D165" s="4">
        <v>79</v>
      </c>
      <c r="E165" s="4">
        <v>285</v>
      </c>
      <c r="F165" s="4">
        <v>398</v>
      </c>
      <c r="G165" s="4">
        <v>396</v>
      </c>
      <c r="H165" s="4">
        <v>415</v>
      </c>
      <c r="I165" s="4">
        <v>444</v>
      </c>
      <c r="J165" s="4">
        <v>450</v>
      </c>
      <c r="K165" s="4">
        <v>518</v>
      </c>
      <c r="L165" s="4">
        <v>598</v>
      </c>
      <c r="M165" s="4">
        <v>657</v>
      </c>
      <c r="N165" s="4">
        <v>661</v>
      </c>
      <c r="O165" s="4">
        <v>618</v>
      </c>
      <c r="P165" s="4">
        <v>569</v>
      </c>
      <c r="Q165" s="4">
        <v>608</v>
      </c>
      <c r="R165" s="4">
        <v>629</v>
      </c>
      <c r="S165" s="4">
        <v>670</v>
      </c>
      <c r="T165" s="4">
        <v>667</v>
      </c>
      <c r="U165" s="4">
        <v>683</v>
      </c>
      <c r="V165" s="4">
        <v>690</v>
      </c>
      <c r="W165" s="4">
        <v>743</v>
      </c>
      <c r="X165" s="4">
        <v>786</v>
      </c>
      <c r="Y165" s="4">
        <v>811</v>
      </c>
      <c r="Z165" s="4">
        <v>890</v>
      </c>
      <c r="AA165" s="4">
        <v>902</v>
      </c>
      <c r="AB165" s="4">
        <v>957</v>
      </c>
      <c r="AC165" s="4"/>
    </row>
    <row r="166" spans="2:29" x14ac:dyDescent="0.2">
      <c r="B166" t="s">
        <v>10</v>
      </c>
      <c r="C166" s="4">
        <v>887</v>
      </c>
      <c r="D166" s="4">
        <v>957</v>
      </c>
      <c r="E166" s="4">
        <v>1138</v>
      </c>
      <c r="F166" s="4">
        <v>1118</v>
      </c>
      <c r="G166" s="4">
        <v>1190</v>
      </c>
      <c r="H166" s="4">
        <v>1592</v>
      </c>
      <c r="I166" s="4">
        <v>1563</v>
      </c>
      <c r="J166" s="4">
        <v>1582</v>
      </c>
      <c r="K166" s="4">
        <v>1714</v>
      </c>
      <c r="L166" s="4">
        <v>1901</v>
      </c>
      <c r="M166" s="4">
        <v>1769</v>
      </c>
      <c r="N166" s="4">
        <v>1658</v>
      </c>
      <c r="O166" s="4">
        <v>1612</v>
      </c>
      <c r="P166" s="4">
        <v>1574</v>
      </c>
      <c r="Q166" s="4">
        <v>1515</v>
      </c>
      <c r="R166" s="4">
        <v>1504</v>
      </c>
      <c r="S166" s="4">
        <v>1518</v>
      </c>
      <c r="T166" s="4">
        <v>1542</v>
      </c>
      <c r="U166" s="4">
        <v>1618</v>
      </c>
      <c r="V166" s="4">
        <v>1671</v>
      </c>
      <c r="W166" s="4">
        <v>1799</v>
      </c>
      <c r="X166" s="4">
        <v>1842</v>
      </c>
      <c r="Y166" s="4">
        <v>1861</v>
      </c>
      <c r="Z166" s="4">
        <v>2057</v>
      </c>
      <c r="AA166" s="4">
        <v>2145</v>
      </c>
      <c r="AB166" s="4">
        <v>2280</v>
      </c>
      <c r="AC166" s="4"/>
    </row>
    <row r="167" spans="2:29" x14ac:dyDescent="0.2">
      <c r="B167" t="s">
        <v>21</v>
      </c>
      <c r="C167" s="4">
        <v>498</v>
      </c>
      <c r="D167" s="4">
        <v>544</v>
      </c>
      <c r="E167" s="4">
        <v>1598</v>
      </c>
      <c r="F167" s="4">
        <v>1967</v>
      </c>
      <c r="G167" s="4">
        <v>2291</v>
      </c>
      <c r="H167" s="4">
        <v>2632</v>
      </c>
      <c r="I167" s="4">
        <v>2799</v>
      </c>
      <c r="J167" s="4">
        <v>3029</v>
      </c>
      <c r="K167" s="4">
        <v>3279</v>
      </c>
      <c r="L167" s="4">
        <v>3698</v>
      </c>
      <c r="M167" s="4">
        <v>3587</v>
      </c>
      <c r="N167" s="4">
        <v>3964</v>
      </c>
      <c r="O167" s="4">
        <v>3870</v>
      </c>
      <c r="P167" s="4">
        <v>3727</v>
      </c>
      <c r="Q167" s="4">
        <v>3803</v>
      </c>
      <c r="R167" s="4">
        <v>4070</v>
      </c>
      <c r="S167" s="4">
        <v>4071</v>
      </c>
      <c r="T167" s="4">
        <v>4326</v>
      </c>
      <c r="U167" s="4">
        <v>4582</v>
      </c>
      <c r="V167" s="4">
        <v>4816</v>
      </c>
      <c r="W167" s="4">
        <v>4890</v>
      </c>
      <c r="X167" s="4">
        <v>5189</v>
      </c>
      <c r="Y167" s="4">
        <v>5878</v>
      </c>
      <c r="Z167" s="4">
        <v>6417</v>
      </c>
      <c r="AA167" s="4">
        <v>6786</v>
      </c>
      <c r="AB167" s="4">
        <v>7200</v>
      </c>
      <c r="AC167" s="4"/>
    </row>
    <row r="168" spans="2:29" x14ac:dyDescent="0.2">
      <c r="B168" t="s">
        <v>24</v>
      </c>
      <c r="C168" s="4">
        <v>88</v>
      </c>
      <c r="D168" s="4">
        <v>99</v>
      </c>
      <c r="E168" s="4">
        <v>430</v>
      </c>
      <c r="F168" s="4">
        <v>489</v>
      </c>
      <c r="G168" s="4">
        <v>529</v>
      </c>
      <c r="H168" s="4">
        <v>586</v>
      </c>
      <c r="I168" s="4">
        <v>643</v>
      </c>
      <c r="J168" s="4">
        <v>732</v>
      </c>
      <c r="K168" s="4">
        <v>859</v>
      </c>
      <c r="L168" s="4">
        <v>963</v>
      </c>
      <c r="M168" s="4">
        <v>1061</v>
      </c>
      <c r="N168" s="4">
        <v>990</v>
      </c>
      <c r="O168" s="4">
        <v>901</v>
      </c>
      <c r="P168" s="4">
        <v>820</v>
      </c>
      <c r="Q168" s="4">
        <v>828</v>
      </c>
      <c r="R168" s="4">
        <v>848</v>
      </c>
      <c r="S168" s="4">
        <v>872</v>
      </c>
      <c r="T168" s="4">
        <v>869</v>
      </c>
      <c r="U168" s="4">
        <v>956</v>
      </c>
      <c r="V168" s="4">
        <v>993</v>
      </c>
      <c r="W168" s="4">
        <v>1023</v>
      </c>
      <c r="X168" s="4">
        <v>1105</v>
      </c>
      <c r="Y168" s="4">
        <v>1140</v>
      </c>
      <c r="Z168" s="4">
        <v>1261</v>
      </c>
      <c r="AA168" s="4">
        <v>1348</v>
      </c>
      <c r="AB168" s="4">
        <v>1378</v>
      </c>
      <c r="AC168" s="4"/>
    </row>
    <row r="169" spans="2:29" x14ac:dyDescent="0.2">
      <c r="B169" t="s">
        <v>20</v>
      </c>
      <c r="C169" s="4">
        <v>284</v>
      </c>
      <c r="D169" s="4">
        <v>298</v>
      </c>
      <c r="E169" s="4">
        <v>343</v>
      </c>
      <c r="F169" s="4">
        <v>346</v>
      </c>
      <c r="G169" s="4">
        <v>400</v>
      </c>
      <c r="H169" s="4">
        <v>420</v>
      </c>
      <c r="I169" s="4">
        <v>455</v>
      </c>
      <c r="J169" s="4">
        <v>513</v>
      </c>
      <c r="K169" s="4">
        <v>567</v>
      </c>
      <c r="L169" s="4">
        <v>617</v>
      </c>
      <c r="M169" s="4">
        <v>641</v>
      </c>
      <c r="N169" s="4">
        <v>611</v>
      </c>
      <c r="O169" s="4">
        <v>582</v>
      </c>
      <c r="P169" s="4">
        <v>583</v>
      </c>
      <c r="Q169" s="4">
        <v>598</v>
      </c>
      <c r="R169" s="4">
        <v>629</v>
      </c>
      <c r="S169" s="4">
        <v>665</v>
      </c>
      <c r="T169" s="4">
        <v>685</v>
      </c>
      <c r="U169" s="4">
        <v>717</v>
      </c>
      <c r="V169" s="4">
        <v>743</v>
      </c>
      <c r="W169" s="4">
        <v>775</v>
      </c>
      <c r="X169" s="4">
        <v>782</v>
      </c>
      <c r="Y169" s="4">
        <v>838</v>
      </c>
      <c r="Z169" s="4">
        <v>967</v>
      </c>
      <c r="AA169" s="4">
        <v>1017</v>
      </c>
      <c r="AB169" s="4">
        <v>1062</v>
      </c>
      <c r="AC169" s="4"/>
    </row>
    <row r="170" spans="2:29" x14ac:dyDescent="0.2">
      <c r="B170" t="s">
        <v>11</v>
      </c>
      <c r="C170" s="4">
        <v>28</v>
      </c>
      <c r="D170" s="4">
        <v>28</v>
      </c>
      <c r="E170" s="4">
        <v>79</v>
      </c>
      <c r="F170" s="4">
        <v>105</v>
      </c>
      <c r="G170" s="4">
        <v>109</v>
      </c>
      <c r="H170" s="4">
        <v>121</v>
      </c>
      <c r="I170" s="4">
        <v>128</v>
      </c>
      <c r="J170" s="4">
        <v>140</v>
      </c>
      <c r="K170" s="4">
        <v>166</v>
      </c>
      <c r="L170" s="4">
        <v>207</v>
      </c>
      <c r="M170" s="4">
        <v>222</v>
      </c>
      <c r="N170" s="4">
        <v>198</v>
      </c>
      <c r="O170" s="4">
        <v>210</v>
      </c>
      <c r="P170" s="4">
        <v>205</v>
      </c>
      <c r="Q170" s="4">
        <v>205</v>
      </c>
      <c r="R170" s="4">
        <v>207</v>
      </c>
      <c r="S170" s="4">
        <v>212</v>
      </c>
      <c r="T170" s="4">
        <v>216</v>
      </c>
      <c r="U170" s="4">
        <v>230</v>
      </c>
      <c r="V170" s="4">
        <v>225</v>
      </c>
      <c r="W170" s="4">
        <v>240</v>
      </c>
      <c r="X170" s="4">
        <v>236</v>
      </c>
      <c r="Y170" s="4">
        <v>245</v>
      </c>
      <c r="Z170" s="4">
        <v>267</v>
      </c>
      <c r="AA170" s="4">
        <v>258</v>
      </c>
      <c r="AB170" s="4">
        <v>283</v>
      </c>
      <c r="AC170" s="4"/>
    </row>
    <row r="171" spans="2:29" x14ac:dyDescent="0.2">
      <c r="B171" t="s">
        <v>22</v>
      </c>
      <c r="C171" s="4">
        <v>1339</v>
      </c>
      <c r="D171" s="4">
        <v>1480</v>
      </c>
      <c r="E171" s="4">
        <v>1652</v>
      </c>
      <c r="F171" s="4">
        <v>1835</v>
      </c>
      <c r="G171" s="4">
        <v>2023</v>
      </c>
      <c r="H171" s="4">
        <v>2343</v>
      </c>
      <c r="I171" s="4">
        <v>2566</v>
      </c>
      <c r="J171" s="4">
        <v>2698</v>
      </c>
      <c r="K171" s="4">
        <v>2934</v>
      </c>
      <c r="L171" s="4">
        <v>3688</v>
      </c>
      <c r="M171" s="4">
        <v>3657</v>
      </c>
      <c r="N171" s="4">
        <v>3560</v>
      </c>
      <c r="O171" s="4">
        <v>3241</v>
      </c>
      <c r="P171" s="4">
        <v>3185</v>
      </c>
      <c r="Q171" s="4">
        <v>3264</v>
      </c>
      <c r="R171" s="4">
        <v>3371</v>
      </c>
      <c r="S171" s="4">
        <v>3558</v>
      </c>
      <c r="T171" s="4">
        <v>3637</v>
      </c>
      <c r="U171" s="4">
        <v>3739</v>
      </c>
      <c r="V171" s="4">
        <v>4033</v>
      </c>
      <c r="W171" s="4">
        <v>4320</v>
      </c>
      <c r="X171" s="4">
        <v>4505</v>
      </c>
      <c r="Y171" s="4">
        <v>4572</v>
      </c>
      <c r="Z171" s="4">
        <v>4851</v>
      </c>
      <c r="AA171" s="4">
        <v>4902</v>
      </c>
      <c r="AB171" s="4">
        <v>5232</v>
      </c>
      <c r="AC171" s="4"/>
    </row>
    <row r="172" spans="2:29" x14ac:dyDescent="0.2">
      <c r="B172" t="s">
        <v>12</v>
      </c>
      <c r="C172" s="4">
        <v>860</v>
      </c>
      <c r="D172" s="4">
        <v>883</v>
      </c>
      <c r="E172" s="4">
        <v>973</v>
      </c>
      <c r="F172" s="4">
        <v>1069</v>
      </c>
      <c r="G172" s="4">
        <v>1149</v>
      </c>
      <c r="H172" s="4">
        <v>1220</v>
      </c>
      <c r="I172" s="4">
        <v>1357</v>
      </c>
      <c r="J172" s="4">
        <v>1464</v>
      </c>
      <c r="K172" s="4">
        <v>1565</v>
      </c>
      <c r="L172" s="4">
        <v>1667</v>
      </c>
      <c r="M172" s="4">
        <v>1684</v>
      </c>
      <c r="N172" s="4">
        <v>1639</v>
      </c>
      <c r="O172" s="4">
        <v>2017</v>
      </c>
      <c r="P172" s="4">
        <v>1954</v>
      </c>
      <c r="Q172" s="4">
        <v>1982</v>
      </c>
      <c r="R172" s="4">
        <v>2022</v>
      </c>
      <c r="S172" s="4">
        <v>2052</v>
      </c>
      <c r="T172" s="4">
        <v>2033</v>
      </c>
      <c r="U172" s="4">
        <v>2019</v>
      </c>
      <c r="V172" s="4">
        <v>2017</v>
      </c>
      <c r="W172" s="4">
        <v>2010</v>
      </c>
      <c r="X172" s="4">
        <v>2097</v>
      </c>
      <c r="Y172" s="4">
        <v>2196</v>
      </c>
      <c r="Z172" s="4">
        <v>2542</v>
      </c>
      <c r="AA172" s="4">
        <v>2717</v>
      </c>
      <c r="AB172" s="4">
        <v>2822</v>
      </c>
      <c r="AC172" s="4"/>
    </row>
    <row r="173" spans="2:29" x14ac:dyDescent="0.2">
      <c r="B173" t="s">
        <v>23</v>
      </c>
      <c r="C173" s="4">
        <v>11100</v>
      </c>
      <c r="D173" s="4">
        <v>11898</v>
      </c>
      <c r="E173" s="4">
        <v>15972</v>
      </c>
      <c r="F173" s="4">
        <v>17810</v>
      </c>
      <c r="G173" s="4">
        <v>20377</v>
      </c>
      <c r="H173" s="4">
        <v>22557</v>
      </c>
      <c r="I173" s="4">
        <v>25192</v>
      </c>
      <c r="J173" s="4">
        <v>25372</v>
      </c>
      <c r="K173" s="4">
        <v>28309</v>
      </c>
      <c r="L173" s="4">
        <v>31839</v>
      </c>
      <c r="M173" s="4">
        <v>31916</v>
      </c>
      <c r="N173" s="4">
        <v>31142</v>
      </c>
      <c r="O173" s="4">
        <v>29641</v>
      </c>
      <c r="P173" s="4">
        <v>29105</v>
      </c>
      <c r="Q173" s="4">
        <v>29073</v>
      </c>
      <c r="R173" s="4">
        <v>29353</v>
      </c>
      <c r="S173" s="4">
        <v>30284</v>
      </c>
      <c r="T173" s="4">
        <v>31104</v>
      </c>
      <c r="U173" s="4">
        <v>32182</v>
      </c>
      <c r="V173" s="4">
        <v>33573</v>
      </c>
      <c r="W173" s="4">
        <v>35618</v>
      </c>
      <c r="X173" s="4">
        <v>37913</v>
      </c>
      <c r="Y173" s="4">
        <v>39547</v>
      </c>
      <c r="Z173" s="4">
        <v>42259</v>
      </c>
      <c r="AA173" s="4">
        <v>44530</v>
      </c>
      <c r="AB173" s="4">
        <v>46820</v>
      </c>
      <c r="AC173" s="4"/>
    </row>
    <row r="174" spans="2:29" x14ac:dyDescent="0.2">
      <c r="B174" t="s">
        <v>28</v>
      </c>
      <c r="C174" s="4">
        <f>SUM(C156:C172)-C173</f>
        <v>0</v>
      </c>
      <c r="D174" s="4">
        <f t="shared" ref="D174" si="54">SUM(D156:D172)-D173</f>
        <v>0</v>
      </c>
      <c r="E174" s="4">
        <f t="shared" ref="E174" si="55">SUM(E156:E172)-E173</f>
        <v>0</v>
      </c>
      <c r="F174" s="4">
        <f t="shared" ref="F174" si="56">SUM(F156:F172)-F173</f>
        <v>0</v>
      </c>
      <c r="G174" s="4">
        <f t="shared" ref="G174" si="57">SUM(G156:G172)-G173</f>
        <v>0</v>
      </c>
      <c r="H174" s="4">
        <f t="shared" ref="H174" si="58">SUM(H156:H172)-H173</f>
        <v>0</v>
      </c>
      <c r="I174" s="4">
        <f t="shared" ref="I174" si="59">SUM(I156:I172)-I173</f>
        <v>0</v>
      </c>
      <c r="J174" s="4">
        <f t="shared" ref="J174" si="60">SUM(J156:J172)-J173</f>
        <v>0</v>
      </c>
      <c r="K174" s="4">
        <f t="shared" ref="K174" si="61">SUM(K156:K172)-K173</f>
        <v>0</v>
      </c>
      <c r="L174" s="4">
        <f t="shared" ref="L174" si="62">SUM(L156:L172)-L173</f>
        <v>0</v>
      </c>
      <c r="M174" s="4">
        <f t="shared" ref="M174" si="63">SUM(M156:M172)-M173</f>
        <v>0</v>
      </c>
      <c r="N174" s="4">
        <f t="shared" ref="N174" si="64">SUM(N156:N172)-N173</f>
        <v>0</v>
      </c>
      <c r="O174" s="4">
        <f t="shared" ref="O174" si="65">SUM(O156:O172)-O173</f>
        <v>0</v>
      </c>
      <c r="P174" s="4">
        <f t="shared" ref="P174" si="66">SUM(P156:P172)-P173</f>
        <v>0</v>
      </c>
      <c r="Q174" s="4">
        <f t="shared" ref="Q174:X174" si="67">SUM(Q156:Q172)-Q173</f>
        <v>0</v>
      </c>
      <c r="R174" s="4">
        <f t="shared" si="67"/>
        <v>0</v>
      </c>
      <c r="S174" s="4">
        <f t="shared" si="67"/>
        <v>0</v>
      </c>
      <c r="T174" s="4">
        <f t="shared" si="67"/>
        <v>0</v>
      </c>
      <c r="U174" s="4">
        <f t="shared" si="67"/>
        <v>0</v>
      </c>
      <c r="V174" s="4">
        <f t="shared" si="67"/>
        <v>0</v>
      </c>
      <c r="W174" s="4">
        <f t="shared" si="67"/>
        <v>0</v>
      </c>
      <c r="X174" s="4">
        <f t="shared" si="67"/>
        <v>0</v>
      </c>
      <c r="Y174" s="4">
        <f t="shared" ref="Y174:AB174" si="68">SUM(Y156:Y172)-Y173</f>
        <v>0</v>
      </c>
      <c r="Z174" s="4">
        <f t="shared" si="68"/>
        <v>0</v>
      </c>
      <c r="AA174" s="4">
        <f t="shared" si="68"/>
        <v>0</v>
      </c>
      <c r="AB174" s="4">
        <f t="shared" si="68"/>
        <v>0</v>
      </c>
      <c r="AC174" s="4"/>
    </row>
    <row r="177" spans="2:30" x14ac:dyDescent="0.2">
      <c r="B177" s="2" t="s">
        <v>15</v>
      </c>
      <c r="Y177" s="15"/>
      <c r="Z177" s="15"/>
      <c r="AA177" s="15"/>
    </row>
    <row r="178" spans="2:30" s="15" customFormat="1" x14ac:dyDescent="0.2">
      <c r="C178" s="15" t="s">
        <v>58</v>
      </c>
      <c r="D178" s="15" t="s">
        <v>58</v>
      </c>
      <c r="E178" s="15" t="s">
        <v>58</v>
      </c>
      <c r="F178" s="15" t="s">
        <v>58</v>
      </c>
      <c r="G178" s="15" t="s">
        <v>58</v>
      </c>
      <c r="H178" s="15" t="s">
        <v>58</v>
      </c>
      <c r="I178" s="15" t="s">
        <v>58</v>
      </c>
      <c r="J178" s="15" t="s">
        <v>58</v>
      </c>
      <c r="K178" s="15" t="s">
        <v>58</v>
      </c>
      <c r="L178" s="15" t="s">
        <v>58</v>
      </c>
      <c r="M178" s="15" t="s">
        <v>58</v>
      </c>
      <c r="N178" s="15" t="s">
        <v>58</v>
      </c>
      <c r="O178" s="15" t="s">
        <v>58</v>
      </c>
      <c r="P178" s="15" t="s">
        <v>58</v>
      </c>
      <c r="Q178" s="15" t="s">
        <v>58</v>
      </c>
      <c r="R178" s="15" t="s">
        <v>58</v>
      </c>
      <c r="S178" s="15" t="s">
        <v>58</v>
      </c>
      <c r="T178" s="15" t="s">
        <v>58</v>
      </c>
      <c r="U178" s="15" t="s">
        <v>58</v>
      </c>
      <c r="V178" s="15" t="s">
        <v>58</v>
      </c>
      <c r="W178" s="15" t="s">
        <v>58</v>
      </c>
      <c r="X178" s="15" t="s">
        <v>58</v>
      </c>
      <c r="Y178" s="3" t="s">
        <v>58</v>
      </c>
      <c r="Z178" s="3" t="s">
        <v>58</v>
      </c>
      <c r="AA178" s="3" t="s">
        <v>58</v>
      </c>
      <c r="AB178" s="15" t="s">
        <v>58</v>
      </c>
    </row>
    <row r="179" spans="2:30" x14ac:dyDescent="0.2">
      <c r="B179" s="3"/>
      <c r="C179" s="3">
        <v>2000</v>
      </c>
      <c r="D179" s="3">
        <f>C179+1</f>
        <v>2001</v>
      </c>
      <c r="E179" s="3">
        <f t="shared" ref="E179" si="69">D179+1</f>
        <v>2002</v>
      </c>
      <c r="F179" s="3">
        <f t="shared" ref="F179" si="70">E179+1</f>
        <v>2003</v>
      </c>
      <c r="G179" s="3">
        <f t="shared" ref="G179" si="71">F179+1</f>
        <v>2004</v>
      </c>
      <c r="H179" s="3">
        <f t="shared" ref="H179" si="72">G179+1</f>
        <v>2005</v>
      </c>
      <c r="I179" s="3">
        <f t="shared" ref="I179" si="73">H179+1</f>
        <v>2006</v>
      </c>
      <c r="J179" s="3">
        <f t="shared" ref="J179" si="74">I179+1</f>
        <v>2007</v>
      </c>
      <c r="K179" s="3">
        <f t="shared" ref="K179" si="75">J179+1</f>
        <v>2008</v>
      </c>
      <c r="L179" s="3">
        <f t="shared" ref="L179" si="76">K179+1</f>
        <v>2009</v>
      </c>
      <c r="M179" s="3">
        <f t="shared" ref="M179" si="77">L179+1</f>
        <v>2010</v>
      </c>
      <c r="N179" s="3">
        <f t="shared" ref="N179" si="78">M179+1</f>
        <v>2011</v>
      </c>
      <c r="O179" s="3">
        <f t="shared" ref="O179" si="79">N179+1</f>
        <v>2012</v>
      </c>
      <c r="P179" s="3">
        <f t="shared" ref="P179" si="80">O179+1</f>
        <v>2013</v>
      </c>
      <c r="Q179" s="3">
        <f t="shared" ref="Q179" si="81">P179+1</f>
        <v>2014</v>
      </c>
      <c r="R179" s="3">
        <v>2015</v>
      </c>
      <c r="S179" s="3">
        <v>2016</v>
      </c>
      <c r="T179" s="3">
        <v>2017</v>
      </c>
      <c r="U179" s="3">
        <f t="shared" ref="U179:AB179" si="82">T179+1</f>
        <v>2018</v>
      </c>
      <c r="V179" s="3">
        <f t="shared" si="82"/>
        <v>2019</v>
      </c>
      <c r="W179" s="3">
        <f t="shared" si="82"/>
        <v>2020</v>
      </c>
      <c r="X179" s="3">
        <f t="shared" si="82"/>
        <v>2021</v>
      </c>
      <c r="Y179" s="3">
        <f t="shared" si="82"/>
        <v>2022</v>
      </c>
      <c r="Z179" s="3">
        <f t="shared" si="82"/>
        <v>2023</v>
      </c>
      <c r="AA179" s="3">
        <f t="shared" si="82"/>
        <v>2024</v>
      </c>
      <c r="AB179" s="3">
        <f t="shared" si="82"/>
        <v>2025</v>
      </c>
      <c r="AC179" s="3"/>
      <c r="AD179" s="3"/>
    </row>
    <row r="180" spans="2:30" x14ac:dyDescent="0.2">
      <c r="B180" t="s">
        <v>0</v>
      </c>
      <c r="C180" s="4">
        <v>372</v>
      </c>
      <c r="D180" s="4">
        <v>375</v>
      </c>
      <c r="E180" s="4">
        <v>509</v>
      </c>
      <c r="F180" s="4">
        <v>545</v>
      </c>
      <c r="G180" s="4">
        <v>522</v>
      </c>
      <c r="H180" s="4">
        <v>762</v>
      </c>
      <c r="I180" s="4">
        <v>832</v>
      </c>
      <c r="J180" s="4">
        <v>934</v>
      </c>
      <c r="K180" s="4">
        <v>1215</v>
      </c>
      <c r="L180" s="4">
        <v>1144</v>
      </c>
      <c r="M180" s="4">
        <v>1121</v>
      </c>
      <c r="N180" s="4">
        <v>1136</v>
      </c>
      <c r="O180" s="4">
        <v>593</v>
      </c>
      <c r="P180" s="4">
        <v>518</v>
      </c>
      <c r="Q180" s="4">
        <v>532</v>
      </c>
      <c r="R180" s="4">
        <v>555</v>
      </c>
      <c r="S180" s="4">
        <v>604</v>
      </c>
      <c r="T180" s="4">
        <v>775</v>
      </c>
      <c r="U180" s="4">
        <v>708</v>
      </c>
      <c r="V180" s="4">
        <v>698</v>
      </c>
      <c r="W180" s="4">
        <v>700</v>
      </c>
      <c r="X180" s="4">
        <v>1058</v>
      </c>
      <c r="Y180" s="4">
        <v>1267</v>
      </c>
      <c r="Z180" s="4">
        <v>1407</v>
      </c>
      <c r="AA180" s="4">
        <v>1176</v>
      </c>
      <c r="AB180" s="4">
        <v>1432</v>
      </c>
      <c r="AC180" s="4"/>
      <c r="AD180" s="4"/>
    </row>
    <row r="181" spans="2:30" x14ac:dyDescent="0.2">
      <c r="B181" t="s">
        <v>1</v>
      </c>
      <c r="C181" s="4">
        <v>59</v>
      </c>
      <c r="D181" s="4">
        <v>66</v>
      </c>
      <c r="E181" s="4">
        <v>77</v>
      </c>
      <c r="F181" s="4">
        <v>80</v>
      </c>
      <c r="G181" s="4">
        <v>104</v>
      </c>
      <c r="H181" s="4">
        <v>107</v>
      </c>
      <c r="I181" s="4">
        <v>147</v>
      </c>
      <c r="J181" s="4">
        <v>152</v>
      </c>
      <c r="K181" s="4">
        <v>156</v>
      </c>
      <c r="L181" s="4">
        <v>166</v>
      </c>
      <c r="M181" s="4">
        <v>168</v>
      </c>
      <c r="N181" s="4">
        <v>141</v>
      </c>
      <c r="O181" s="4">
        <v>118</v>
      </c>
      <c r="P181" s="4">
        <v>163</v>
      </c>
      <c r="Q181" s="4">
        <v>134</v>
      </c>
      <c r="R181" s="4">
        <v>161</v>
      </c>
      <c r="S181" s="4">
        <v>145</v>
      </c>
      <c r="T181" s="4">
        <v>187</v>
      </c>
      <c r="U181" s="4">
        <v>200</v>
      </c>
      <c r="V181" s="4">
        <v>186</v>
      </c>
      <c r="W181" s="4">
        <v>169</v>
      </c>
      <c r="X181" s="4">
        <v>170</v>
      </c>
      <c r="Y181" s="4">
        <v>180</v>
      </c>
      <c r="Z181" s="4">
        <v>208</v>
      </c>
      <c r="AA181" s="4">
        <v>227</v>
      </c>
      <c r="AB181" s="4">
        <v>230</v>
      </c>
      <c r="AC181" s="4"/>
      <c r="AD181" s="4"/>
    </row>
    <row r="182" spans="2:30" x14ac:dyDescent="0.2">
      <c r="B182" t="s">
        <v>2</v>
      </c>
      <c r="C182" s="4">
        <v>88</v>
      </c>
      <c r="D182" s="4">
        <v>102</v>
      </c>
      <c r="E182" s="4">
        <v>107</v>
      </c>
      <c r="F182" s="4">
        <v>110</v>
      </c>
      <c r="G182" s="4">
        <v>134</v>
      </c>
      <c r="H182" s="4">
        <v>151</v>
      </c>
      <c r="I182" s="4">
        <v>173</v>
      </c>
      <c r="J182" s="4">
        <v>199</v>
      </c>
      <c r="K182" s="4">
        <v>213</v>
      </c>
      <c r="L182" s="4">
        <v>160</v>
      </c>
      <c r="M182" s="4">
        <v>178</v>
      </c>
      <c r="N182" s="4">
        <v>165</v>
      </c>
      <c r="O182" s="4">
        <v>91</v>
      </c>
      <c r="P182" s="4">
        <v>83</v>
      </c>
      <c r="Q182" s="4">
        <v>100</v>
      </c>
      <c r="R182" s="4">
        <v>98</v>
      </c>
      <c r="S182" s="4">
        <v>98</v>
      </c>
      <c r="T182" s="4">
        <v>138</v>
      </c>
      <c r="U182" s="4">
        <v>145</v>
      </c>
      <c r="V182" s="4">
        <v>153</v>
      </c>
      <c r="W182" s="4">
        <v>144</v>
      </c>
      <c r="X182" s="4">
        <v>141</v>
      </c>
      <c r="Y182" s="4">
        <v>163</v>
      </c>
      <c r="Z182" s="4">
        <v>186</v>
      </c>
      <c r="AA182" s="4">
        <v>203</v>
      </c>
      <c r="AB182" s="4">
        <v>214</v>
      </c>
      <c r="AC182" s="4"/>
      <c r="AD182" s="4"/>
    </row>
    <row r="183" spans="2:30" x14ac:dyDescent="0.2">
      <c r="B183" t="s">
        <v>3</v>
      </c>
      <c r="C183" s="4">
        <v>34</v>
      </c>
      <c r="D183" s="4">
        <v>40</v>
      </c>
      <c r="E183" s="4">
        <v>51</v>
      </c>
      <c r="F183" s="4">
        <v>65</v>
      </c>
      <c r="G183" s="4">
        <v>102</v>
      </c>
      <c r="H183" s="4">
        <v>121</v>
      </c>
      <c r="I183" s="4">
        <v>143</v>
      </c>
      <c r="J183" s="4">
        <v>142</v>
      </c>
      <c r="K183" s="4">
        <v>135</v>
      </c>
      <c r="L183" s="4">
        <v>163</v>
      </c>
      <c r="M183" s="4">
        <v>138</v>
      </c>
      <c r="N183" s="4">
        <v>119</v>
      </c>
      <c r="O183" s="4">
        <v>108</v>
      </c>
      <c r="P183" s="4">
        <v>82</v>
      </c>
      <c r="Q183" s="4">
        <v>88</v>
      </c>
      <c r="R183" s="4">
        <v>88</v>
      </c>
      <c r="S183" s="4">
        <v>91</v>
      </c>
      <c r="T183" s="4">
        <v>102</v>
      </c>
      <c r="U183" s="4">
        <v>121</v>
      </c>
      <c r="V183" s="4">
        <v>143</v>
      </c>
      <c r="W183" s="4">
        <v>125</v>
      </c>
      <c r="X183" s="4">
        <v>126</v>
      </c>
      <c r="Y183" s="4">
        <v>198</v>
      </c>
      <c r="Z183" s="4">
        <v>220</v>
      </c>
      <c r="AA183" s="4">
        <v>191</v>
      </c>
      <c r="AB183" s="4">
        <v>205</v>
      </c>
      <c r="AC183" s="4"/>
      <c r="AD183" s="4"/>
    </row>
    <row r="184" spans="2:30" x14ac:dyDescent="0.2">
      <c r="B184" t="s">
        <v>4</v>
      </c>
      <c r="C184" s="4">
        <v>127</v>
      </c>
      <c r="D184" s="4">
        <v>118</v>
      </c>
      <c r="E184" s="4">
        <v>150</v>
      </c>
      <c r="F184" s="4">
        <v>152</v>
      </c>
      <c r="G184" s="4">
        <v>151</v>
      </c>
      <c r="H184" s="4">
        <v>177</v>
      </c>
      <c r="I184" s="4">
        <v>179</v>
      </c>
      <c r="J184" s="4">
        <v>188</v>
      </c>
      <c r="K184" s="4">
        <v>203</v>
      </c>
      <c r="L184" s="4">
        <v>242</v>
      </c>
      <c r="M184" s="4">
        <v>189</v>
      </c>
      <c r="N184" s="4">
        <v>147</v>
      </c>
      <c r="O184" s="4">
        <v>163</v>
      </c>
      <c r="P184" s="4">
        <v>138</v>
      </c>
      <c r="Q184" s="4">
        <v>121</v>
      </c>
      <c r="R184" s="4">
        <v>112</v>
      </c>
      <c r="S184" s="4">
        <v>172</v>
      </c>
      <c r="T184" s="4">
        <v>222</v>
      </c>
      <c r="U184" s="4">
        <v>240</v>
      </c>
      <c r="V184" s="4">
        <v>268</v>
      </c>
      <c r="W184" s="4">
        <v>228</v>
      </c>
      <c r="X184" s="4">
        <v>423</v>
      </c>
      <c r="Y184" s="4">
        <v>357</v>
      </c>
      <c r="Z184" s="4">
        <v>438</v>
      </c>
      <c r="AA184" s="4">
        <v>508</v>
      </c>
      <c r="AB184" s="4">
        <v>516</v>
      </c>
      <c r="AC184" s="4"/>
      <c r="AD184" s="4"/>
    </row>
    <row r="185" spans="2:30" x14ac:dyDescent="0.2">
      <c r="B185" t="s">
        <v>5</v>
      </c>
      <c r="C185" s="4">
        <v>38</v>
      </c>
      <c r="D185" s="4">
        <v>41</v>
      </c>
      <c r="E185" s="4">
        <v>51</v>
      </c>
      <c r="F185" s="4">
        <v>85</v>
      </c>
      <c r="G185" s="4">
        <v>65</v>
      </c>
      <c r="H185" s="4">
        <v>79</v>
      </c>
      <c r="I185" s="4">
        <v>73</v>
      </c>
      <c r="J185" s="4">
        <v>81</v>
      </c>
      <c r="K185" s="4">
        <v>92</v>
      </c>
      <c r="L185" s="4">
        <v>101</v>
      </c>
      <c r="M185" s="4">
        <v>85</v>
      </c>
      <c r="N185" s="4">
        <v>90</v>
      </c>
      <c r="O185" s="4">
        <v>82</v>
      </c>
      <c r="P185" s="4">
        <v>68</v>
      </c>
      <c r="Q185" s="4">
        <v>77</v>
      </c>
      <c r="R185" s="4">
        <v>79</v>
      </c>
      <c r="S185" s="4">
        <v>72</v>
      </c>
      <c r="T185" s="4">
        <v>77</v>
      </c>
      <c r="U185" s="4">
        <v>81</v>
      </c>
      <c r="V185" s="4">
        <v>72</v>
      </c>
      <c r="W185" s="4">
        <v>64</v>
      </c>
      <c r="X185" s="4">
        <v>89</v>
      </c>
      <c r="Y185" s="4">
        <v>96</v>
      </c>
      <c r="Z185" s="4">
        <v>107</v>
      </c>
      <c r="AA185" s="4">
        <v>100</v>
      </c>
      <c r="AB185" s="4">
        <v>108</v>
      </c>
      <c r="AC185" s="4"/>
      <c r="AD185" s="4"/>
    </row>
    <row r="186" spans="2:30" x14ac:dyDescent="0.2">
      <c r="B186" t="s">
        <v>6</v>
      </c>
      <c r="C186" s="4">
        <v>137</v>
      </c>
      <c r="D186" s="4">
        <v>147</v>
      </c>
      <c r="E186" s="4">
        <v>242</v>
      </c>
      <c r="F186" s="4">
        <v>219</v>
      </c>
      <c r="G186" s="4">
        <v>247</v>
      </c>
      <c r="H186" s="4">
        <v>288</v>
      </c>
      <c r="I186" s="4">
        <v>311</v>
      </c>
      <c r="J186" s="4">
        <v>328</v>
      </c>
      <c r="K186" s="4">
        <v>318</v>
      </c>
      <c r="L186" s="4">
        <v>385</v>
      </c>
      <c r="M186" s="4">
        <v>306</v>
      </c>
      <c r="N186" s="4">
        <v>454</v>
      </c>
      <c r="O186" s="4">
        <v>165</v>
      </c>
      <c r="P186" s="4">
        <v>257</v>
      </c>
      <c r="Q186" s="4">
        <v>260</v>
      </c>
      <c r="R186" s="4">
        <v>225</v>
      </c>
      <c r="S186" s="4">
        <v>204</v>
      </c>
      <c r="T186" s="4">
        <v>236</v>
      </c>
      <c r="U186" s="4">
        <v>235</v>
      </c>
      <c r="V186" s="4">
        <v>289</v>
      </c>
      <c r="W186" s="4">
        <v>271</v>
      </c>
      <c r="X186" s="4">
        <v>266</v>
      </c>
      <c r="Y186" s="4">
        <v>326</v>
      </c>
      <c r="Z186" s="4">
        <v>379</v>
      </c>
      <c r="AA186" s="4">
        <v>376</v>
      </c>
      <c r="AB186" s="4">
        <v>395</v>
      </c>
      <c r="AC186" s="4"/>
      <c r="AD186" s="4"/>
    </row>
    <row r="187" spans="2:30" x14ac:dyDescent="0.2">
      <c r="B187" t="s">
        <v>7</v>
      </c>
      <c r="C187" s="4">
        <v>129</v>
      </c>
      <c r="D187" s="4">
        <v>120</v>
      </c>
      <c r="E187" s="4">
        <v>149</v>
      </c>
      <c r="F187" s="4">
        <v>155</v>
      </c>
      <c r="G187" s="4">
        <v>161</v>
      </c>
      <c r="H187" s="4">
        <v>202</v>
      </c>
      <c r="I187" s="4">
        <v>214</v>
      </c>
      <c r="J187" s="4">
        <v>297</v>
      </c>
      <c r="K187" s="4">
        <v>263</v>
      </c>
      <c r="L187" s="4">
        <v>293</v>
      </c>
      <c r="M187" s="4">
        <v>293</v>
      </c>
      <c r="N187" s="4">
        <v>220</v>
      </c>
      <c r="O187" s="4">
        <v>198</v>
      </c>
      <c r="P187" s="4">
        <v>194</v>
      </c>
      <c r="Q187" s="4">
        <v>190</v>
      </c>
      <c r="R187" s="4">
        <v>168</v>
      </c>
      <c r="S187" s="4">
        <v>138</v>
      </c>
      <c r="T187" s="4">
        <v>174</v>
      </c>
      <c r="U187" s="4">
        <v>161</v>
      </c>
      <c r="V187" s="4">
        <v>212</v>
      </c>
      <c r="W187" s="4">
        <v>202</v>
      </c>
      <c r="X187" s="4">
        <v>334</v>
      </c>
      <c r="Y187" s="4">
        <v>259</v>
      </c>
      <c r="Z187" s="4">
        <v>385</v>
      </c>
      <c r="AA187" s="4">
        <v>399</v>
      </c>
      <c r="AB187" s="4">
        <v>460</v>
      </c>
      <c r="AC187" s="4"/>
      <c r="AD187" s="4"/>
    </row>
    <row r="188" spans="2:30" x14ac:dyDescent="0.2">
      <c r="B188" t="s">
        <v>8</v>
      </c>
      <c r="C188" s="4">
        <v>572</v>
      </c>
      <c r="D188" s="4">
        <v>553</v>
      </c>
      <c r="E188" s="4">
        <v>672</v>
      </c>
      <c r="F188" s="4">
        <v>1002</v>
      </c>
      <c r="G188" s="4">
        <v>1120</v>
      </c>
      <c r="H188" s="4">
        <v>1259</v>
      </c>
      <c r="I188" s="4">
        <v>1516</v>
      </c>
      <c r="J188" s="4">
        <v>1420</v>
      </c>
      <c r="K188" s="4">
        <v>1593</v>
      </c>
      <c r="L188" s="4">
        <v>1612</v>
      </c>
      <c r="M188" s="4">
        <v>1615</v>
      </c>
      <c r="N188" s="4">
        <v>1507</v>
      </c>
      <c r="O188" s="4">
        <v>1159</v>
      </c>
      <c r="P188" s="4">
        <v>1079</v>
      </c>
      <c r="Q188" s="4">
        <v>1039</v>
      </c>
      <c r="R188" s="4">
        <v>1198</v>
      </c>
      <c r="S188" s="4">
        <v>1228</v>
      </c>
      <c r="T188" s="4">
        <v>1214</v>
      </c>
      <c r="U188" s="4">
        <v>1195</v>
      </c>
      <c r="V188" s="4">
        <v>1509</v>
      </c>
      <c r="W188" s="4">
        <v>1385</v>
      </c>
      <c r="X188" s="4">
        <v>1163</v>
      </c>
      <c r="Y188" s="4">
        <v>1786</v>
      </c>
      <c r="Z188" s="4">
        <v>1965</v>
      </c>
      <c r="AA188" s="4">
        <v>2384</v>
      </c>
      <c r="AB188" s="4">
        <v>2188</v>
      </c>
      <c r="AC188" s="4"/>
      <c r="AD188" s="4"/>
    </row>
    <row r="189" spans="2:30" x14ac:dyDescent="0.2">
      <c r="B189" t="s">
        <v>9</v>
      </c>
      <c r="C189" s="4">
        <v>106</v>
      </c>
      <c r="D189" s="4">
        <v>125</v>
      </c>
      <c r="E189" s="4">
        <v>125</v>
      </c>
      <c r="F189" s="4">
        <v>138</v>
      </c>
      <c r="G189" s="4">
        <v>130</v>
      </c>
      <c r="H189" s="4">
        <v>159</v>
      </c>
      <c r="I189" s="4">
        <v>181</v>
      </c>
      <c r="J189" s="4">
        <v>222</v>
      </c>
      <c r="K189" s="4">
        <v>220</v>
      </c>
      <c r="L189" s="4">
        <v>233</v>
      </c>
      <c r="M189" s="4">
        <v>247</v>
      </c>
      <c r="N189" s="4">
        <v>205</v>
      </c>
      <c r="O189" s="4">
        <v>171</v>
      </c>
      <c r="P189" s="4">
        <v>171</v>
      </c>
      <c r="Q189" s="4">
        <v>185</v>
      </c>
      <c r="R189" s="4">
        <v>208</v>
      </c>
      <c r="S189" s="4">
        <v>188</v>
      </c>
      <c r="T189" s="4">
        <v>220</v>
      </c>
      <c r="U189" s="4">
        <v>218</v>
      </c>
      <c r="V189" s="4">
        <v>238</v>
      </c>
      <c r="W189" s="4">
        <v>234</v>
      </c>
      <c r="X189" s="4">
        <v>252</v>
      </c>
      <c r="Y189" s="4">
        <v>314</v>
      </c>
      <c r="Z189" s="4">
        <v>337</v>
      </c>
      <c r="AA189" s="4">
        <v>327</v>
      </c>
      <c r="AB189" s="4">
        <v>356</v>
      </c>
      <c r="AC189" s="4"/>
      <c r="AD189" s="4"/>
    </row>
    <row r="190" spans="2:30" x14ac:dyDescent="0.2">
      <c r="B190" t="s">
        <v>10</v>
      </c>
      <c r="C190" s="4">
        <v>202</v>
      </c>
      <c r="D190" s="4">
        <v>222</v>
      </c>
      <c r="E190" s="4">
        <v>271</v>
      </c>
      <c r="F190" s="4">
        <v>326</v>
      </c>
      <c r="G190" s="4">
        <v>252</v>
      </c>
      <c r="H190" s="4">
        <v>284</v>
      </c>
      <c r="I190" s="4">
        <v>297</v>
      </c>
      <c r="J190" s="4">
        <v>408</v>
      </c>
      <c r="K190" s="4">
        <v>421</v>
      </c>
      <c r="L190" s="4">
        <v>364</v>
      </c>
      <c r="M190" s="4">
        <v>340</v>
      </c>
      <c r="N190" s="4">
        <v>283</v>
      </c>
      <c r="O190" s="4">
        <v>231</v>
      </c>
      <c r="P190" s="4">
        <v>231</v>
      </c>
      <c r="Q190" s="4">
        <v>206</v>
      </c>
      <c r="R190" s="4">
        <v>177</v>
      </c>
      <c r="S190" s="4">
        <v>197</v>
      </c>
      <c r="T190" s="4">
        <v>218</v>
      </c>
      <c r="U190" s="4">
        <v>221</v>
      </c>
      <c r="V190" s="4">
        <v>237</v>
      </c>
      <c r="W190" s="4">
        <v>257</v>
      </c>
      <c r="X190" s="4">
        <v>314</v>
      </c>
      <c r="Y190" s="4">
        <v>350</v>
      </c>
      <c r="Z190" s="4">
        <v>450</v>
      </c>
      <c r="AA190" s="4">
        <v>440</v>
      </c>
      <c r="AB190" s="4">
        <v>396</v>
      </c>
      <c r="AC190" s="4"/>
      <c r="AD190" s="4"/>
    </row>
    <row r="191" spans="2:30" x14ac:dyDescent="0.2">
      <c r="B191" t="s">
        <v>21</v>
      </c>
      <c r="C191" s="4">
        <v>584</v>
      </c>
      <c r="D191" s="4">
        <v>586</v>
      </c>
      <c r="E191" s="4">
        <v>708</v>
      </c>
      <c r="F191" s="4">
        <v>827</v>
      </c>
      <c r="G191" s="4">
        <v>896</v>
      </c>
      <c r="H191" s="4">
        <v>953</v>
      </c>
      <c r="I191" s="4">
        <v>1056</v>
      </c>
      <c r="J191" s="4">
        <v>1247</v>
      </c>
      <c r="K191" s="4">
        <v>1499</v>
      </c>
      <c r="L191" s="4">
        <v>1559</v>
      </c>
      <c r="M191" s="4">
        <v>1306</v>
      </c>
      <c r="N191" s="4">
        <v>1612</v>
      </c>
      <c r="O191" s="4">
        <v>1434</v>
      </c>
      <c r="P191" s="4">
        <v>1046</v>
      </c>
      <c r="Q191" s="4">
        <v>1109</v>
      </c>
      <c r="R191" s="4">
        <v>1051</v>
      </c>
      <c r="S191" s="4">
        <v>1240</v>
      </c>
      <c r="T191" s="4">
        <v>1465</v>
      </c>
      <c r="U191" s="4">
        <v>1087</v>
      </c>
      <c r="V191" s="4">
        <v>1495</v>
      </c>
      <c r="W191" s="4">
        <v>1531</v>
      </c>
      <c r="X191" s="4">
        <v>1547</v>
      </c>
      <c r="Y191" s="4">
        <v>1910</v>
      </c>
      <c r="Z191" s="4">
        <v>2360</v>
      </c>
      <c r="AA191" s="4">
        <v>2295</v>
      </c>
      <c r="AB191" s="4">
        <v>2595</v>
      </c>
      <c r="AC191" s="4"/>
      <c r="AD191" s="4"/>
    </row>
    <row r="192" spans="2:30" x14ac:dyDescent="0.2">
      <c r="B192" t="s">
        <v>24</v>
      </c>
      <c r="C192" s="4">
        <v>54</v>
      </c>
      <c r="D192" s="4">
        <v>61</v>
      </c>
      <c r="E192" s="4">
        <v>89</v>
      </c>
      <c r="F192" s="4">
        <v>84</v>
      </c>
      <c r="G192" s="4">
        <v>110</v>
      </c>
      <c r="H192" s="4">
        <v>125</v>
      </c>
      <c r="I192" s="4">
        <v>133</v>
      </c>
      <c r="J192" s="4">
        <v>141</v>
      </c>
      <c r="K192" s="4">
        <v>179</v>
      </c>
      <c r="L192" s="4">
        <v>145</v>
      </c>
      <c r="M192" s="4">
        <v>171</v>
      </c>
      <c r="N192" s="4">
        <v>116</v>
      </c>
      <c r="O192" s="4">
        <v>117</v>
      </c>
      <c r="P192" s="4">
        <v>87</v>
      </c>
      <c r="Q192" s="4">
        <v>94</v>
      </c>
      <c r="R192" s="4">
        <v>88</v>
      </c>
      <c r="S192" s="4">
        <v>92</v>
      </c>
      <c r="T192" s="4">
        <v>111</v>
      </c>
      <c r="U192" s="4">
        <v>123</v>
      </c>
      <c r="V192" s="4">
        <v>134</v>
      </c>
      <c r="W192" s="4">
        <v>118</v>
      </c>
      <c r="X192" s="4">
        <v>138</v>
      </c>
      <c r="Y192" s="4">
        <v>158</v>
      </c>
      <c r="Z192" s="4">
        <v>191</v>
      </c>
      <c r="AA192" s="4">
        <v>207</v>
      </c>
      <c r="AB192" s="4">
        <v>189</v>
      </c>
      <c r="AC192" s="4"/>
      <c r="AD192" s="4"/>
    </row>
    <row r="193" spans="2:33" x14ac:dyDescent="0.2">
      <c r="B193" t="s">
        <v>20</v>
      </c>
      <c r="C193" s="4">
        <v>123</v>
      </c>
      <c r="D193" s="4">
        <v>111</v>
      </c>
      <c r="E193" s="4">
        <v>127</v>
      </c>
      <c r="F193" s="4">
        <v>137</v>
      </c>
      <c r="G193" s="4">
        <v>132</v>
      </c>
      <c r="H193" s="4">
        <v>136</v>
      </c>
      <c r="I193" s="4">
        <v>146</v>
      </c>
      <c r="J193" s="4">
        <v>179</v>
      </c>
      <c r="K193" s="4">
        <v>172</v>
      </c>
      <c r="L193" s="4">
        <v>185</v>
      </c>
      <c r="M193" s="4">
        <v>198</v>
      </c>
      <c r="N193" s="4">
        <v>153</v>
      </c>
      <c r="O193" s="4">
        <v>137</v>
      </c>
      <c r="P193" s="4">
        <v>100</v>
      </c>
      <c r="Q193" s="4">
        <v>94</v>
      </c>
      <c r="R193" s="4">
        <v>98</v>
      </c>
      <c r="S193" s="4">
        <v>96</v>
      </c>
      <c r="T193" s="4">
        <v>103</v>
      </c>
      <c r="U193" s="4">
        <v>122</v>
      </c>
      <c r="V193" s="4">
        <v>137</v>
      </c>
      <c r="W193" s="4">
        <v>137</v>
      </c>
      <c r="X193" s="4">
        <v>202</v>
      </c>
      <c r="Y193" s="4">
        <v>379</v>
      </c>
      <c r="Z193" s="4">
        <v>256</v>
      </c>
      <c r="AA193" s="4">
        <v>229</v>
      </c>
      <c r="AB193" s="4">
        <v>272</v>
      </c>
      <c r="AC193" s="4"/>
      <c r="AD193" s="4"/>
    </row>
    <row r="194" spans="2:33" x14ac:dyDescent="0.2">
      <c r="B194" t="s">
        <v>11</v>
      </c>
      <c r="C194" s="4">
        <v>25</v>
      </c>
      <c r="D194" s="4">
        <v>29</v>
      </c>
      <c r="E194" s="4">
        <v>31</v>
      </c>
      <c r="F194" s="4">
        <v>35</v>
      </c>
      <c r="G194" s="4">
        <v>39</v>
      </c>
      <c r="H194" s="4">
        <v>43</v>
      </c>
      <c r="I194" s="4">
        <v>45</v>
      </c>
      <c r="J194" s="4">
        <v>47</v>
      </c>
      <c r="K194" s="4">
        <v>56</v>
      </c>
      <c r="L194" s="4">
        <v>65</v>
      </c>
      <c r="M194" s="4">
        <v>69</v>
      </c>
      <c r="N194" s="4">
        <v>48</v>
      </c>
      <c r="O194" s="4">
        <v>55</v>
      </c>
      <c r="P194" s="4">
        <v>44</v>
      </c>
      <c r="Q194" s="4">
        <v>38</v>
      </c>
      <c r="R194" s="4">
        <v>40</v>
      </c>
      <c r="S194" s="4">
        <v>45</v>
      </c>
      <c r="T194" s="4">
        <v>45</v>
      </c>
      <c r="U194" s="4">
        <v>47</v>
      </c>
      <c r="V194" s="4">
        <v>56</v>
      </c>
      <c r="W194" s="4">
        <v>46</v>
      </c>
      <c r="X194" s="4">
        <v>56</v>
      </c>
      <c r="Y194" s="4">
        <v>64</v>
      </c>
      <c r="Z194" s="4">
        <v>82</v>
      </c>
      <c r="AA194" s="4">
        <v>149</v>
      </c>
      <c r="AB194" s="4">
        <v>110</v>
      </c>
      <c r="AC194" s="4"/>
      <c r="AD194" s="4"/>
    </row>
    <row r="195" spans="2:33" x14ac:dyDescent="0.2">
      <c r="B195" t="s">
        <v>22</v>
      </c>
      <c r="C195" s="4">
        <v>369</v>
      </c>
      <c r="D195" s="4">
        <v>364</v>
      </c>
      <c r="E195" s="4">
        <v>404</v>
      </c>
      <c r="F195" s="4">
        <v>368</v>
      </c>
      <c r="G195" s="4">
        <v>435</v>
      </c>
      <c r="H195" s="4">
        <v>487</v>
      </c>
      <c r="I195" s="4">
        <v>603</v>
      </c>
      <c r="J195" s="4">
        <v>633</v>
      </c>
      <c r="K195" s="4">
        <v>666</v>
      </c>
      <c r="L195" s="4">
        <v>601</v>
      </c>
      <c r="M195" s="4">
        <v>493</v>
      </c>
      <c r="N195" s="4">
        <v>407</v>
      </c>
      <c r="O195" s="4">
        <v>314</v>
      </c>
      <c r="P195" s="4">
        <v>216</v>
      </c>
      <c r="Q195" s="4">
        <v>195</v>
      </c>
      <c r="R195" s="4">
        <v>235</v>
      </c>
      <c r="S195" s="4">
        <v>227</v>
      </c>
      <c r="T195" s="4">
        <v>271</v>
      </c>
      <c r="U195" s="4">
        <v>359</v>
      </c>
      <c r="V195" s="4">
        <v>386</v>
      </c>
      <c r="W195" s="4">
        <v>413</v>
      </c>
      <c r="X195" s="4">
        <v>439</v>
      </c>
      <c r="Y195" s="4">
        <v>606</v>
      </c>
      <c r="Z195" s="4">
        <v>581</v>
      </c>
      <c r="AA195" s="4">
        <v>830</v>
      </c>
      <c r="AB195" s="4">
        <v>1318</v>
      </c>
      <c r="AC195" s="4"/>
      <c r="AD195" s="4"/>
    </row>
    <row r="196" spans="2:33" x14ac:dyDescent="0.2">
      <c r="B196" t="s">
        <v>12</v>
      </c>
      <c r="C196" s="4">
        <v>236</v>
      </c>
      <c r="D196" s="4">
        <v>248</v>
      </c>
      <c r="E196" s="4">
        <v>315</v>
      </c>
      <c r="F196" s="4">
        <v>357</v>
      </c>
      <c r="G196" s="4">
        <v>358</v>
      </c>
      <c r="H196" s="4">
        <v>383</v>
      </c>
      <c r="I196" s="4">
        <v>380</v>
      </c>
      <c r="J196" s="4">
        <v>452</v>
      </c>
      <c r="K196" s="4">
        <v>631</v>
      </c>
      <c r="L196" s="4">
        <v>769</v>
      </c>
      <c r="M196" s="4">
        <v>631</v>
      </c>
      <c r="N196" s="4">
        <v>618</v>
      </c>
      <c r="O196" s="4">
        <v>512</v>
      </c>
      <c r="P196" s="4">
        <v>340</v>
      </c>
      <c r="Q196" s="4">
        <v>452</v>
      </c>
      <c r="R196" s="4">
        <v>427</v>
      </c>
      <c r="S196" s="4">
        <v>449</v>
      </c>
      <c r="T196" s="4">
        <v>494</v>
      </c>
      <c r="U196" s="4">
        <v>472</v>
      </c>
      <c r="V196" s="4">
        <v>500</v>
      </c>
      <c r="W196" s="4">
        <v>503</v>
      </c>
      <c r="X196" s="4">
        <v>556</v>
      </c>
      <c r="Y196" s="4">
        <v>781</v>
      </c>
      <c r="Z196" s="4">
        <v>705</v>
      </c>
      <c r="AA196" s="4">
        <v>751</v>
      </c>
      <c r="AB196" s="4">
        <v>830</v>
      </c>
      <c r="AC196" s="4"/>
      <c r="AD196" s="4"/>
    </row>
    <row r="197" spans="2:33" x14ac:dyDescent="0.2">
      <c r="B197" t="s">
        <v>23</v>
      </c>
      <c r="C197" s="4">
        <v>3255</v>
      </c>
      <c r="D197" s="4">
        <v>3308</v>
      </c>
      <c r="E197" s="4">
        <v>4078</v>
      </c>
      <c r="F197" s="4">
        <v>4685</v>
      </c>
      <c r="G197" s="4">
        <v>4958</v>
      </c>
      <c r="H197" s="4">
        <v>5716</v>
      </c>
      <c r="I197" s="4">
        <v>6429</v>
      </c>
      <c r="J197" s="4">
        <v>7070</v>
      </c>
      <c r="K197" s="4">
        <v>8032</v>
      </c>
      <c r="L197" s="4">
        <v>8187</v>
      </c>
      <c r="M197" s="4">
        <v>7548</v>
      </c>
      <c r="N197" s="4">
        <v>7421</v>
      </c>
      <c r="O197" s="4">
        <v>5648</v>
      </c>
      <c r="P197" s="4">
        <v>4817</v>
      </c>
      <c r="Q197" s="4">
        <v>4914</v>
      </c>
      <c r="R197" s="4">
        <v>5008</v>
      </c>
      <c r="S197" s="4">
        <v>5286</v>
      </c>
      <c r="T197" s="4">
        <v>6052</v>
      </c>
      <c r="U197" s="4">
        <v>5735</v>
      </c>
      <c r="V197" s="4">
        <v>6713</v>
      </c>
      <c r="W197" s="4">
        <v>6527</v>
      </c>
      <c r="X197" s="4">
        <v>7274</v>
      </c>
      <c r="Y197" s="4">
        <v>9194</v>
      </c>
      <c r="Z197" s="4">
        <v>10257</v>
      </c>
      <c r="AA197" s="4">
        <v>10792</v>
      </c>
      <c r="AB197" s="4">
        <v>11814</v>
      </c>
      <c r="AC197" s="4"/>
      <c r="AD197" s="4"/>
    </row>
    <row r="198" spans="2:33" x14ac:dyDescent="0.2">
      <c r="B198" t="s">
        <v>28</v>
      </c>
      <c r="C198" s="4">
        <f>SUM(C180:C196)-C197</f>
        <v>0</v>
      </c>
      <c r="D198" s="4">
        <f t="shared" ref="D198" si="83">SUM(D180:D196)-D197</f>
        <v>0</v>
      </c>
      <c r="E198" s="4">
        <f t="shared" ref="E198" si="84">SUM(E180:E196)-E197</f>
        <v>0</v>
      </c>
      <c r="F198" s="4">
        <f t="shared" ref="F198" si="85">SUM(F180:F196)-F197</f>
        <v>0</v>
      </c>
      <c r="G198" s="4">
        <f t="shared" ref="G198" si="86">SUM(G180:G196)-G197</f>
        <v>0</v>
      </c>
      <c r="H198" s="4">
        <f t="shared" ref="H198" si="87">SUM(H180:H196)-H197</f>
        <v>0</v>
      </c>
      <c r="I198" s="4">
        <f t="shared" ref="I198" si="88">SUM(I180:I196)-I197</f>
        <v>0</v>
      </c>
      <c r="J198" s="4">
        <f t="shared" ref="J198" si="89">SUM(J180:J196)-J197</f>
        <v>0</v>
      </c>
      <c r="K198" s="4">
        <f t="shared" ref="K198" si="90">SUM(K180:K196)-K197</f>
        <v>0</v>
      </c>
      <c r="L198" s="4">
        <f t="shared" ref="L198" si="91">SUM(L180:L196)-L197</f>
        <v>0</v>
      </c>
      <c r="M198" s="4">
        <f t="shared" ref="M198" si="92">SUM(M180:M196)-M197</f>
        <v>0</v>
      </c>
      <c r="N198" s="4">
        <f t="shared" ref="N198" si="93">SUM(N180:N196)-N197</f>
        <v>0</v>
      </c>
      <c r="O198" s="4">
        <f t="shared" ref="O198" si="94">SUM(O180:O196)-O197</f>
        <v>0</v>
      </c>
      <c r="P198" s="4">
        <f t="shared" ref="P198" si="95">SUM(P180:P196)-P197</f>
        <v>0</v>
      </c>
      <c r="Q198" s="4">
        <f t="shared" ref="Q198" si="96">SUM(Q180:Q196)-Q197</f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/>
      <c r="AD198" s="4"/>
      <c r="AE198" s="4"/>
      <c r="AF198" s="4"/>
      <c r="AG198" s="4"/>
    </row>
    <row r="199" spans="2:33" x14ac:dyDescent="0.2">
      <c r="AC199" s="4"/>
      <c r="AD199" s="4"/>
      <c r="AE199" s="4"/>
      <c r="AF199" s="4"/>
      <c r="AG199" s="4"/>
    </row>
    <row r="201" spans="2:33" x14ac:dyDescent="0.2">
      <c r="B201" s="14" t="s">
        <v>18</v>
      </c>
    </row>
    <row r="202" spans="2:33" x14ac:dyDescent="0.2">
      <c r="B202" t="s">
        <v>55</v>
      </c>
    </row>
    <row r="203" spans="2:33" s="15" customFormat="1" x14ac:dyDescent="0.2">
      <c r="C203" s="15" t="s">
        <v>58</v>
      </c>
      <c r="D203" s="15" t="s">
        <v>58</v>
      </c>
      <c r="E203" s="15" t="s">
        <v>58</v>
      </c>
      <c r="F203" s="15" t="s">
        <v>58</v>
      </c>
      <c r="G203" s="15" t="s">
        <v>58</v>
      </c>
      <c r="H203" s="15" t="s">
        <v>58</v>
      </c>
      <c r="I203" s="15" t="s">
        <v>58</v>
      </c>
      <c r="J203" s="15" t="s">
        <v>58</v>
      </c>
      <c r="K203" s="15" t="s">
        <v>58</v>
      </c>
      <c r="L203" s="15" t="s">
        <v>58</v>
      </c>
      <c r="M203" s="15" t="s">
        <v>58</v>
      </c>
      <c r="N203" s="15" t="s">
        <v>58</v>
      </c>
      <c r="O203" s="15" t="s">
        <v>58</v>
      </c>
      <c r="P203" s="15" t="s">
        <v>58</v>
      </c>
      <c r="Q203" s="15" t="s">
        <v>58</v>
      </c>
      <c r="R203" s="15" t="s">
        <v>58</v>
      </c>
      <c r="S203" s="15" t="s">
        <v>58</v>
      </c>
      <c r="T203" s="15" t="s">
        <v>58</v>
      </c>
      <c r="U203" s="15" t="s">
        <v>58</v>
      </c>
      <c r="V203" s="15" t="s">
        <v>58</v>
      </c>
      <c r="W203" s="15" t="s">
        <v>58</v>
      </c>
      <c r="X203" s="15" t="s">
        <v>58</v>
      </c>
      <c r="Y203" s="15" t="s">
        <v>58</v>
      </c>
      <c r="Z203" s="15" t="s">
        <v>58</v>
      </c>
      <c r="AA203" s="15" t="s">
        <v>58</v>
      </c>
      <c r="AB203" s="15" t="s">
        <v>58</v>
      </c>
      <c r="AD203" s="21" t="s">
        <v>79</v>
      </c>
    </row>
    <row r="204" spans="2:33" x14ac:dyDescent="0.2">
      <c r="B204" s="3"/>
      <c r="C204" s="3">
        <v>2000</v>
      </c>
      <c r="D204" s="3">
        <f>C204+1</f>
        <v>2001</v>
      </c>
      <c r="E204" s="3">
        <f t="shared" ref="E204" si="97">D204+1</f>
        <v>2002</v>
      </c>
      <c r="F204" s="3">
        <f t="shared" ref="F204" si="98">E204+1</f>
        <v>2003</v>
      </c>
      <c r="G204" s="3">
        <f t="shared" ref="G204" si="99">F204+1</f>
        <v>2004</v>
      </c>
      <c r="H204" s="3">
        <f t="shared" ref="H204" si="100">G204+1</f>
        <v>2005</v>
      </c>
      <c r="I204" s="3">
        <f t="shared" ref="I204" si="101">H204+1</f>
        <v>2006</v>
      </c>
      <c r="J204" s="3">
        <f t="shared" ref="J204" si="102">I204+1</f>
        <v>2007</v>
      </c>
      <c r="K204" s="3">
        <f t="shared" ref="K204" si="103">J204+1</f>
        <v>2008</v>
      </c>
      <c r="L204" s="3">
        <f t="shared" ref="L204" si="104">K204+1</f>
        <v>2009</v>
      </c>
      <c r="M204" s="3">
        <f t="shared" ref="M204" si="105">L204+1</f>
        <v>2010</v>
      </c>
      <c r="N204" s="3">
        <f t="shared" ref="N204" si="106">M204+1</f>
        <v>2011</v>
      </c>
      <c r="O204" s="3">
        <f t="shared" ref="O204" si="107">N204+1</f>
        <v>2012</v>
      </c>
      <c r="P204" s="3">
        <f t="shared" ref="P204" si="108">O204+1</f>
        <v>2013</v>
      </c>
      <c r="Q204" s="3">
        <f t="shared" ref="Q204" si="109">P204+1</f>
        <v>2014</v>
      </c>
      <c r="R204" s="3">
        <v>2015</v>
      </c>
      <c r="S204" s="3">
        <v>2016</v>
      </c>
      <c r="T204" s="3">
        <v>2017</v>
      </c>
      <c r="U204" s="3">
        <f t="shared" ref="U204:X204" si="110">T204+1</f>
        <v>2018</v>
      </c>
      <c r="V204" s="3">
        <f t="shared" si="110"/>
        <v>2019</v>
      </c>
      <c r="W204" s="3">
        <f t="shared" si="110"/>
        <v>2020</v>
      </c>
      <c r="X204" s="3">
        <f t="shared" si="110"/>
        <v>2021</v>
      </c>
      <c r="Y204" s="3">
        <f t="shared" ref="Y204" si="111">X204+1</f>
        <v>2022</v>
      </c>
      <c r="Z204" s="3">
        <f t="shared" ref="Z204" si="112">Y204+1</f>
        <v>2023</v>
      </c>
      <c r="AA204" s="3">
        <f t="shared" ref="AA204:AB204" si="113">Z204+1</f>
        <v>2024</v>
      </c>
      <c r="AB204" s="3">
        <f t="shared" si="113"/>
        <v>2025</v>
      </c>
      <c r="AC204" s="3"/>
      <c r="AD204" s="15" t="s">
        <v>66</v>
      </c>
      <c r="AE204" t="s">
        <v>67</v>
      </c>
      <c r="AF204" t="s">
        <v>69</v>
      </c>
    </row>
    <row r="205" spans="2:33" x14ac:dyDescent="0.2">
      <c r="B205" t="s">
        <v>0</v>
      </c>
      <c r="C205" s="4">
        <v>-844</v>
      </c>
      <c r="D205" s="4">
        <v>-521</v>
      </c>
      <c r="E205" s="4">
        <v>-436</v>
      </c>
      <c r="F205" s="4">
        <v>15</v>
      </c>
      <c r="G205" s="4">
        <v>2533</v>
      </c>
      <c r="H205" s="4">
        <v>284</v>
      </c>
      <c r="I205" s="4">
        <v>380</v>
      </c>
      <c r="J205" s="4">
        <v>453</v>
      </c>
      <c r="K205" s="4">
        <v>-1581</v>
      </c>
      <c r="L205" s="4">
        <v>-2618</v>
      </c>
      <c r="M205" s="4">
        <v>-6148</v>
      </c>
      <c r="N205" s="4">
        <v>-9514</v>
      </c>
      <c r="O205" s="4">
        <v>-3015</v>
      </c>
      <c r="P205" s="4">
        <v>-2207</v>
      </c>
      <c r="Q205" s="4">
        <v>-2268</v>
      </c>
      <c r="R205" s="4">
        <v>-1737</v>
      </c>
      <c r="S205" s="4">
        <v>-922</v>
      </c>
      <c r="T205" s="4">
        <v>-563</v>
      </c>
      <c r="U205" s="4">
        <v>-817</v>
      </c>
      <c r="V205" s="4">
        <v>-556</v>
      </c>
      <c r="W205" s="4">
        <v>28</v>
      </c>
      <c r="X205" s="4">
        <v>-243</v>
      </c>
      <c r="Y205" s="4">
        <v>-1374</v>
      </c>
      <c r="Z205" s="4">
        <v>-1756</v>
      </c>
      <c r="AA205" s="4">
        <v>1158</v>
      </c>
      <c r="AB205" s="4">
        <v>315</v>
      </c>
      <c r="AC205" s="4"/>
      <c r="AD205" s="4">
        <v>32</v>
      </c>
      <c r="AE205" s="4">
        <v>-478</v>
      </c>
      <c r="AF205" s="7">
        <f>AE205/'otras variables'!V8</f>
        <v>-2.8969604969254522E-3</v>
      </c>
    </row>
    <row r="206" spans="2:33" x14ac:dyDescent="0.2">
      <c r="B206" t="s">
        <v>1</v>
      </c>
      <c r="C206" s="4">
        <v>-103</v>
      </c>
      <c r="D206" s="4">
        <v>-36</v>
      </c>
      <c r="E206" s="4">
        <v>-112</v>
      </c>
      <c r="F206" s="4">
        <v>-24</v>
      </c>
      <c r="G206" s="4">
        <v>-146</v>
      </c>
      <c r="H206" s="4">
        <v>-12</v>
      </c>
      <c r="I206" s="4">
        <v>-74</v>
      </c>
      <c r="J206" s="4">
        <v>-58</v>
      </c>
      <c r="K206" s="4">
        <v>-392</v>
      </c>
      <c r="L206" s="4">
        <v>-566</v>
      </c>
      <c r="M206" s="4">
        <v>-1170</v>
      </c>
      <c r="N206" s="4">
        <v>-1621</v>
      </c>
      <c r="O206" s="4">
        <v>-546</v>
      </c>
      <c r="P206" s="4">
        <v>-734</v>
      </c>
      <c r="Q206" s="4">
        <v>-590</v>
      </c>
      <c r="R206" s="4">
        <v>-691</v>
      </c>
      <c r="S206" s="4">
        <v>-406</v>
      </c>
      <c r="T206" s="4">
        <v>-346</v>
      </c>
      <c r="U206" s="4">
        <v>-128</v>
      </c>
      <c r="V206" s="4">
        <v>-385</v>
      </c>
      <c r="W206" s="4">
        <v>116</v>
      </c>
      <c r="X206" s="4">
        <v>-42</v>
      </c>
      <c r="Y206" s="4">
        <v>-343</v>
      </c>
      <c r="Z206" s="4">
        <v>-342</v>
      </c>
      <c r="AA206" s="4">
        <v>116</v>
      </c>
      <c r="AB206" s="4">
        <v>-199</v>
      </c>
      <c r="AC206" s="4"/>
      <c r="AD206" s="4">
        <v>-300</v>
      </c>
      <c r="AE206" s="4">
        <v>-86</v>
      </c>
      <c r="AF206" s="7">
        <f>AE206/'otras variables'!V9</f>
        <v>-2.2581432123352807E-3</v>
      </c>
    </row>
    <row r="207" spans="2:33" x14ac:dyDescent="0.2">
      <c r="B207" t="s">
        <v>2</v>
      </c>
      <c r="C207" s="4">
        <v>-186</v>
      </c>
      <c r="D207" s="4">
        <v>-58</v>
      </c>
      <c r="E207" s="4">
        <v>-24</v>
      </c>
      <c r="F207" s="4">
        <v>38</v>
      </c>
      <c r="G207" s="4">
        <v>35</v>
      </c>
      <c r="H207" s="4">
        <v>115</v>
      </c>
      <c r="I207" s="4">
        <v>-37</v>
      </c>
      <c r="J207" s="4">
        <v>-6</v>
      </c>
      <c r="K207" s="4">
        <v>-217</v>
      </c>
      <c r="L207" s="4">
        <v>-352</v>
      </c>
      <c r="M207" s="4">
        <v>-806</v>
      </c>
      <c r="N207" s="4">
        <v>-1464</v>
      </c>
      <c r="O207" s="4">
        <v>-219</v>
      </c>
      <c r="P207" s="4">
        <v>-216</v>
      </c>
      <c r="Q207" s="4">
        <v>-232</v>
      </c>
      <c r="R207" s="4">
        <v>-326</v>
      </c>
      <c r="S207" s="4">
        <v>-102</v>
      </c>
      <c r="T207" s="4">
        <v>-80</v>
      </c>
      <c r="U207" s="4">
        <v>15</v>
      </c>
      <c r="V207" s="4">
        <v>-178</v>
      </c>
      <c r="W207" s="4">
        <v>240</v>
      </c>
      <c r="X207" s="4">
        <v>247</v>
      </c>
      <c r="Y207" s="4">
        <v>-146</v>
      </c>
      <c r="Z207" s="4">
        <v>132</v>
      </c>
      <c r="AA207" s="4">
        <v>251</v>
      </c>
      <c r="AB207" s="4">
        <v>163</v>
      </c>
      <c r="AC207" s="4"/>
      <c r="AD207" s="4">
        <v>-113</v>
      </c>
      <c r="AE207" s="4">
        <v>-67</v>
      </c>
      <c r="AF207" s="7">
        <f>AE207/'otras variables'!V10</f>
        <v>-2.8263002679121737E-3</v>
      </c>
    </row>
    <row r="208" spans="2:33" x14ac:dyDescent="0.2">
      <c r="B208" t="s">
        <v>3</v>
      </c>
      <c r="C208" s="4">
        <v>-25</v>
      </c>
      <c r="D208" s="4">
        <v>-137</v>
      </c>
      <c r="E208" s="4">
        <v>-224</v>
      </c>
      <c r="F208" s="4">
        <v>-133</v>
      </c>
      <c r="G208" s="4">
        <v>-477</v>
      </c>
      <c r="H208" s="4">
        <v>-429</v>
      </c>
      <c r="I208" s="4">
        <v>-324</v>
      </c>
      <c r="J208" s="4">
        <v>-495</v>
      </c>
      <c r="K208" s="4">
        <v>-968</v>
      </c>
      <c r="L208" s="4">
        <v>-898</v>
      </c>
      <c r="M208" s="4">
        <v>-1311</v>
      </c>
      <c r="N208" s="4">
        <v>-1314</v>
      </c>
      <c r="O208" s="4">
        <v>-516</v>
      </c>
      <c r="P208" s="4">
        <v>-315</v>
      </c>
      <c r="Q208" s="4">
        <v>-493</v>
      </c>
      <c r="R208" s="4">
        <v>-497</v>
      </c>
      <c r="S208" s="4">
        <v>-184</v>
      </c>
      <c r="T208" s="4">
        <v>81</v>
      </c>
      <c r="U208" s="4">
        <v>-147</v>
      </c>
      <c r="V208" s="4">
        <v>-189</v>
      </c>
      <c r="W208" s="4">
        <v>55</v>
      </c>
      <c r="X208" s="4">
        <v>308</v>
      </c>
      <c r="Y208" s="4">
        <v>52</v>
      </c>
      <c r="Z208" s="4">
        <v>185</v>
      </c>
      <c r="AA208" s="4">
        <v>101</v>
      </c>
      <c r="AB208" s="4">
        <v>53</v>
      </c>
      <c r="AC208" s="4"/>
      <c r="AD208" s="4">
        <v>-120</v>
      </c>
      <c r="AE208" s="4">
        <v>-48</v>
      </c>
      <c r="AF208" s="7">
        <f>AE208/'otras variables'!V11</f>
        <v>-1.4046522903236019E-3</v>
      </c>
    </row>
    <row r="209" spans="2:32" x14ac:dyDescent="0.2">
      <c r="B209" t="s">
        <v>4</v>
      </c>
      <c r="C209" s="4">
        <v>-38</v>
      </c>
      <c r="D209" s="4">
        <v>14</v>
      </c>
      <c r="E209" s="4">
        <v>-11</v>
      </c>
      <c r="F209" s="4">
        <v>-167</v>
      </c>
      <c r="G209" s="4">
        <v>-217</v>
      </c>
      <c r="H209" s="4">
        <v>23</v>
      </c>
      <c r="I209" s="4">
        <v>46</v>
      </c>
      <c r="J209" s="4">
        <v>64</v>
      </c>
      <c r="K209" s="4">
        <v>-386</v>
      </c>
      <c r="L209" s="4">
        <v>-516</v>
      </c>
      <c r="M209" s="4">
        <v>-1686</v>
      </c>
      <c r="N209" s="4">
        <v>-1756</v>
      </c>
      <c r="O209" s="4">
        <v>-467</v>
      </c>
      <c r="P209" s="4">
        <v>-448</v>
      </c>
      <c r="Q209" s="4">
        <v>-394</v>
      </c>
      <c r="R209" s="4">
        <v>-282</v>
      </c>
      <c r="S209" s="4">
        <v>-130</v>
      </c>
      <c r="T209" s="4">
        <v>289</v>
      </c>
      <c r="U209" s="4">
        <v>939</v>
      </c>
      <c r="V209" s="4">
        <v>305</v>
      </c>
      <c r="W209" s="4">
        <v>195</v>
      </c>
      <c r="X209" s="4">
        <v>199</v>
      </c>
      <c r="Y209" s="4">
        <v>-631</v>
      </c>
      <c r="Z209" s="4">
        <v>216</v>
      </c>
      <c r="AA209" s="4">
        <v>144</v>
      </c>
      <c r="AB209" s="4">
        <v>48</v>
      </c>
      <c r="AC209" s="4"/>
      <c r="AD209" s="4">
        <v>430</v>
      </c>
      <c r="AE209" s="4">
        <v>-109</v>
      </c>
      <c r="AF209" s="7">
        <f>AE209/'otras variables'!V12</f>
        <v>-2.2955361236199692E-3</v>
      </c>
    </row>
    <row r="210" spans="2:32" x14ac:dyDescent="0.2">
      <c r="B210" t="s">
        <v>5</v>
      </c>
      <c r="C210" s="4">
        <v>-20</v>
      </c>
      <c r="D210" s="4">
        <v>6</v>
      </c>
      <c r="E210" s="4">
        <v>28</v>
      </c>
      <c r="F210" s="4">
        <v>-34</v>
      </c>
      <c r="G210" s="4">
        <v>62</v>
      </c>
      <c r="H210" s="4">
        <v>112</v>
      </c>
      <c r="I210" s="4">
        <v>-109</v>
      </c>
      <c r="J210" s="4">
        <v>4</v>
      </c>
      <c r="K210" s="4">
        <v>-172</v>
      </c>
      <c r="L210" s="4">
        <v>-445</v>
      </c>
      <c r="M210" s="4">
        <v>-625</v>
      </c>
      <c r="N210" s="4">
        <v>-836</v>
      </c>
      <c r="O210" s="4">
        <v>-232</v>
      </c>
      <c r="P210" s="4">
        <v>-154</v>
      </c>
      <c r="Q210" s="4">
        <v>-179</v>
      </c>
      <c r="R210" s="4">
        <v>-209</v>
      </c>
      <c r="S210" s="4">
        <v>-187</v>
      </c>
      <c r="T210" s="4">
        <v>-59</v>
      </c>
      <c r="U210" s="4">
        <v>-39</v>
      </c>
      <c r="V210" s="4">
        <v>-135</v>
      </c>
      <c r="W210" s="4">
        <v>47</v>
      </c>
      <c r="X210" s="4">
        <v>120</v>
      </c>
      <c r="Y210" s="4">
        <v>-65</v>
      </c>
      <c r="Z210" s="4">
        <v>34</v>
      </c>
      <c r="AA210" s="4">
        <v>130</v>
      </c>
      <c r="AB210" s="4">
        <v>54</v>
      </c>
      <c r="AC210" s="4"/>
      <c r="AD210" s="4">
        <v>-89</v>
      </c>
      <c r="AE210" s="4">
        <v>-46</v>
      </c>
      <c r="AF210" s="7">
        <f>AE210/'otras variables'!V13</f>
        <v>-3.2465515975856952E-3</v>
      </c>
    </row>
    <row r="211" spans="2:32" x14ac:dyDescent="0.2">
      <c r="B211" t="s">
        <v>6</v>
      </c>
      <c r="C211" s="4">
        <v>-34</v>
      </c>
      <c r="D211" s="4">
        <v>-95</v>
      </c>
      <c r="E211" s="4">
        <v>-238</v>
      </c>
      <c r="F211" s="4">
        <v>-19</v>
      </c>
      <c r="G211" s="4">
        <v>-308</v>
      </c>
      <c r="H211" s="4">
        <v>-289</v>
      </c>
      <c r="I211" s="4">
        <v>-234</v>
      </c>
      <c r="J211" s="4">
        <v>-113</v>
      </c>
      <c r="K211" s="4">
        <v>-1157</v>
      </c>
      <c r="L211" s="4">
        <v>-1731</v>
      </c>
      <c r="M211" s="4">
        <v>-2736</v>
      </c>
      <c r="N211" s="4">
        <v>-4005</v>
      </c>
      <c r="O211" s="4">
        <v>-493</v>
      </c>
      <c r="P211" s="4">
        <v>-754</v>
      </c>
      <c r="Q211" s="4">
        <v>-665</v>
      </c>
      <c r="R211" s="4">
        <v>-605</v>
      </c>
      <c r="S211" s="4">
        <v>-326</v>
      </c>
      <c r="T211" s="4">
        <v>-279</v>
      </c>
      <c r="U211" s="4">
        <v>-137</v>
      </c>
      <c r="V211" s="4">
        <v>-515</v>
      </c>
      <c r="W211" s="4">
        <v>246</v>
      </c>
      <c r="X211" s="4">
        <v>103</v>
      </c>
      <c r="Y211" s="4">
        <v>-914</v>
      </c>
      <c r="Z211" s="4">
        <v>-414</v>
      </c>
      <c r="AA211" s="4">
        <v>31</v>
      </c>
      <c r="AB211" s="4">
        <v>-83</v>
      </c>
      <c r="AC211" s="4"/>
      <c r="AD211" s="4">
        <v>-393</v>
      </c>
      <c r="AE211" s="4">
        <v>-122</v>
      </c>
      <c r="AF211" s="7">
        <f>AE211/'otras variables'!V14</f>
        <v>-2.8712963307492372E-3</v>
      </c>
    </row>
    <row r="212" spans="2:32" x14ac:dyDescent="0.2">
      <c r="B212" t="s">
        <v>7</v>
      </c>
      <c r="C212" s="4">
        <v>-76</v>
      </c>
      <c r="D212" s="4">
        <v>-113</v>
      </c>
      <c r="E212" s="4">
        <v>19</v>
      </c>
      <c r="F212" s="4">
        <v>-141</v>
      </c>
      <c r="G212" s="4">
        <v>70</v>
      </c>
      <c r="H212" s="4">
        <v>-345</v>
      </c>
      <c r="I212" s="4">
        <v>55</v>
      </c>
      <c r="J212" s="4">
        <v>-274</v>
      </c>
      <c r="K212" s="4">
        <v>-666</v>
      </c>
      <c r="L212" s="4">
        <v>-915</v>
      </c>
      <c r="M212" s="4">
        <v>-1901</v>
      </c>
      <c r="N212" s="4">
        <v>-2976</v>
      </c>
      <c r="O212" s="4">
        <v>-815</v>
      </c>
      <c r="P212" s="4">
        <v>-646</v>
      </c>
      <c r="Q212" s="4">
        <v>-621</v>
      </c>
      <c r="R212" s="4">
        <v>-758</v>
      </c>
      <c r="S212" s="4">
        <v>-402</v>
      </c>
      <c r="T212" s="4">
        <v>-564</v>
      </c>
      <c r="U212" s="4">
        <v>-131</v>
      </c>
      <c r="V212" s="4">
        <v>-563</v>
      </c>
      <c r="W212" s="4">
        <v>309</v>
      </c>
      <c r="X212" s="4">
        <v>-76</v>
      </c>
      <c r="Y212" s="4">
        <v>-727</v>
      </c>
      <c r="Z212" s="4">
        <v>-458</v>
      </c>
      <c r="AA212" s="4">
        <v>-1</v>
      </c>
      <c r="AB212" s="4">
        <v>-244</v>
      </c>
      <c r="AC212" s="4"/>
      <c r="AD212" s="4">
        <v>-270</v>
      </c>
      <c r="AE212" s="4">
        <v>-163</v>
      </c>
      <c r="AF212" s="7">
        <f>AE212/'otras variables'!V15</f>
        <v>-2.723374656171861E-3</v>
      </c>
    </row>
    <row r="213" spans="2:32" x14ac:dyDescent="0.2">
      <c r="B213" t="s">
        <v>8</v>
      </c>
      <c r="C213" s="4">
        <v>-373</v>
      </c>
      <c r="D213" s="4">
        <v>-460</v>
      </c>
      <c r="E213" s="4">
        <v>-524</v>
      </c>
      <c r="F213" s="4">
        <v>-923</v>
      </c>
      <c r="G213" s="4">
        <v>-1065</v>
      </c>
      <c r="H213" s="4">
        <v>-1326</v>
      </c>
      <c r="I213" s="4">
        <v>-1733</v>
      </c>
      <c r="J213" s="4">
        <v>-1728</v>
      </c>
      <c r="K213" s="4">
        <v>-6039</v>
      </c>
      <c r="L213" s="4">
        <v>-5069</v>
      </c>
      <c r="M213" s="4">
        <v>-9795</v>
      </c>
      <c r="N213" s="4">
        <v>-10701</v>
      </c>
      <c r="O213" s="4">
        <v>-5438</v>
      </c>
      <c r="P213" s="4">
        <v>-4140</v>
      </c>
      <c r="Q213" s="4">
        <v>-5228</v>
      </c>
      <c r="R213" s="4">
        <v>-5829</v>
      </c>
      <c r="S213" s="4">
        <v>-1935</v>
      </c>
      <c r="T213" s="4">
        <v>-1211</v>
      </c>
      <c r="U213" s="4">
        <v>-978</v>
      </c>
      <c r="V213" s="4">
        <v>-1536</v>
      </c>
      <c r="W213" s="4">
        <v>-1053</v>
      </c>
      <c r="X213" s="4">
        <v>-840</v>
      </c>
      <c r="Y213" s="4">
        <v>-3704</v>
      </c>
      <c r="Z213" s="4">
        <v>-3498</v>
      </c>
      <c r="AA213" s="4">
        <v>-1524</v>
      </c>
      <c r="AB213" s="4">
        <v>-1733</v>
      </c>
      <c r="AC213" s="4"/>
      <c r="AD213" s="4">
        <v>-871</v>
      </c>
      <c r="AE213" s="4">
        <v>-458</v>
      </c>
      <c r="AF213" s="7">
        <f>AE213/'otras variables'!V16</f>
        <v>-1.9283836054518385E-3</v>
      </c>
    </row>
    <row r="214" spans="2:32" x14ac:dyDescent="0.2">
      <c r="B214" t="s">
        <v>9</v>
      </c>
      <c r="C214" s="4">
        <v>-92</v>
      </c>
      <c r="D214" s="4">
        <v>-156</v>
      </c>
      <c r="E214" s="4">
        <v>189</v>
      </c>
      <c r="F214" s="4">
        <v>-30</v>
      </c>
      <c r="G214" s="4">
        <v>45</v>
      </c>
      <c r="H214" s="4">
        <v>320</v>
      </c>
      <c r="I214" s="4">
        <v>81</v>
      </c>
      <c r="J214" s="4">
        <v>95</v>
      </c>
      <c r="K214" s="4">
        <v>-251</v>
      </c>
      <c r="L214" s="4">
        <v>-320</v>
      </c>
      <c r="M214" s="4">
        <v>-697</v>
      </c>
      <c r="N214" s="4">
        <v>-1585</v>
      </c>
      <c r="O214" s="4">
        <v>-184</v>
      </c>
      <c r="P214" s="4">
        <v>-172</v>
      </c>
      <c r="Q214" s="4">
        <v>-428</v>
      </c>
      <c r="R214" s="4">
        <v>-489</v>
      </c>
      <c r="S214" s="4">
        <v>-306</v>
      </c>
      <c r="T214" s="4">
        <v>-171</v>
      </c>
      <c r="U214" s="4">
        <v>-50</v>
      </c>
      <c r="V214" s="4">
        <v>-234</v>
      </c>
      <c r="W214" s="4">
        <v>-48</v>
      </c>
      <c r="X214" s="4">
        <v>49</v>
      </c>
      <c r="Y214" s="4">
        <v>-283</v>
      </c>
      <c r="Z214" s="4">
        <v>-156</v>
      </c>
      <c r="AA214" s="4">
        <v>394</v>
      </c>
      <c r="AB214" s="4">
        <v>-37</v>
      </c>
      <c r="AC214" s="4"/>
      <c r="AD214" s="4">
        <v>-182</v>
      </c>
      <c r="AE214" s="4">
        <v>-76</v>
      </c>
      <c r="AF214" s="7">
        <f>AE214/'otras variables'!V17</f>
        <v>-3.7043064658523138E-3</v>
      </c>
    </row>
    <row r="215" spans="2:32" x14ac:dyDescent="0.2">
      <c r="B215" t="s">
        <v>10</v>
      </c>
      <c r="C215" s="4">
        <v>-177</v>
      </c>
      <c r="D215" s="4">
        <v>-186</v>
      </c>
      <c r="E215" s="4">
        <v>3</v>
      </c>
      <c r="F215" s="4">
        <v>-58</v>
      </c>
      <c r="G215" s="4">
        <v>-78</v>
      </c>
      <c r="H215" s="4">
        <v>-145</v>
      </c>
      <c r="I215" s="4">
        <v>-83</v>
      </c>
      <c r="J215" s="4">
        <v>-11</v>
      </c>
      <c r="K215" s="4">
        <v>-382</v>
      </c>
      <c r="L215" s="4">
        <v>-585</v>
      </c>
      <c r="M215" s="4">
        <v>-1891</v>
      </c>
      <c r="N215" s="4">
        <v>-2856</v>
      </c>
      <c r="O215" s="4">
        <v>-728</v>
      </c>
      <c r="P215" s="4">
        <v>-612</v>
      </c>
      <c r="Q215" s="4">
        <v>-543</v>
      </c>
      <c r="R215" s="4">
        <v>-416</v>
      </c>
      <c r="S215" s="4">
        <v>-340</v>
      </c>
      <c r="T215" s="4">
        <v>-127</v>
      </c>
      <c r="U215" s="4">
        <v>132</v>
      </c>
      <c r="V215" s="4">
        <v>-281</v>
      </c>
      <c r="W215" s="4">
        <v>-59</v>
      </c>
      <c r="X215" s="4">
        <v>-87</v>
      </c>
      <c r="Y215" s="4">
        <v>-400</v>
      </c>
      <c r="Z215" s="4">
        <v>-74</v>
      </c>
      <c r="AA215" s="4">
        <v>191</v>
      </c>
      <c r="AB215" s="4">
        <v>157</v>
      </c>
      <c r="AC215" s="4"/>
      <c r="AD215" s="4">
        <v>-79</v>
      </c>
      <c r="AE215" s="4">
        <v>-184</v>
      </c>
      <c r="AF215" s="7">
        <f>AE215/'otras variables'!V18</f>
        <v>-2.8594122714288395E-3</v>
      </c>
    </row>
    <row r="216" spans="2:32" x14ac:dyDescent="0.2">
      <c r="B216" t="s">
        <v>21</v>
      </c>
      <c r="C216" s="4">
        <v>-415</v>
      </c>
      <c r="D216" s="4">
        <v>-1454</v>
      </c>
      <c r="E216" s="4">
        <v>-1231</v>
      </c>
      <c r="F216" s="4">
        <v>-415</v>
      </c>
      <c r="G216" s="4">
        <v>111</v>
      </c>
      <c r="H216" s="4">
        <v>-1386</v>
      </c>
      <c r="I216" s="4">
        <v>44</v>
      </c>
      <c r="J216" s="4">
        <v>-863</v>
      </c>
      <c r="K216" s="4">
        <v>-1901</v>
      </c>
      <c r="L216" s="4">
        <v>-956</v>
      </c>
      <c r="M216" s="4">
        <v>-2021</v>
      </c>
      <c r="N216" s="4">
        <v>-4938</v>
      </c>
      <c r="O216" s="4">
        <v>-1988</v>
      </c>
      <c r="P216" s="4">
        <v>-1869</v>
      </c>
      <c r="Q216" s="4">
        <v>-2767</v>
      </c>
      <c r="R216" s="4">
        <v>-2788</v>
      </c>
      <c r="S216" s="4">
        <v>-1484</v>
      </c>
      <c r="T216" s="4">
        <v>-1129</v>
      </c>
      <c r="U216" s="4">
        <v>-581</v>
      </c>
      <c r="V216" s="4">
        <v>-636</v>
      </c>
      <c r="W216" s="4">
        <v>-49</v>
      </c>
      <c r="X216" s="4">
        <v>642</v>
      </c>
      <c r="Y216" s="4">
        <v>-2046</v>
      </c>
      <c r="Z216" s="4">
        <v>-2211</v>
      </c>
      <c r="AA216" s="4">
        <v>-558</v>
      </c>
      <c r="AB216" s="4">
        <v>-1061</v>
      </c>
      <c r="AC216" s="4"/>
      <c r="AD216" s="4">
        <v>-276</v>
      </c>
      <c r="AE216" s="4">
        <v>-359</v>
      </c>
      <c r="AF216" s="7">
        <f>AE216/'otras variables'!V19</f>
        <v>-1.4893799307680615E-3</v>
      </c>
    </row>
    <row r="217" spans="2:32" x14ac:dyDescent="0.2">
      <c r="B217" t="s">
        <v>24</v>
      </c>
      <c r="C217" s="4">
        <v>-20</v>
      </c>
      <c r="D217" s="4">
        <v>-45</v>
      </c>
      <c r="E217" s="4">
        <v>-109</v>
      </c>
      <c r="F217" s="4">
        <v>-126</v>
      </c>
      <c r="G217" s="4">
        <v>-8</v>
      </c>
      <c r="H217" s="4">
        <v>247</v>
      </c>
      <c r="I217" s="4">
        <v>166</v>
      </c>
      <c r="J217" s="4">
        <v>-30</v>
      </c>
      <c r="K217" s="4">
        <v>-833</v>
      </c>
      <c r="L217" s="4">
        <v>-695</v>
      </c>
      <c r="M217" s="4">
        <v>-1544</v>
      </c>
      <c r="N217" s="4">
        <v>-1922</v>
      </c>
      <c r="O217" s="4">
        <v>-866</v>
      </c>
      <c r="P217" s="4">
        <v>-854</v>
      </c>
      <c r="Q217" s="4">
        <v>-780</v>
      </c>
      <c r="R217" s="4">
        <v>-712</v>
      </c>
      <c r="S217" s="4">
        <v>-507</v>
      </c>
      <c r="T217" s="4">
        <v>-443</v>
      </c>
      <c r="U217" s="4">
        <v>-418</v>
      </c>
      <c r="V217" s="4">
        <v>-584</v>
      </c>
      <c r="W217" s="4">
        <v>-307</v>
      </c>
      <c r="X217" s="4">
        <v>-481</v>
      </c>
      <c r="Y217" s="4">
        <v>-1059</v>
      </c>
      <c r="Z217" s="4">
        <v>-896</v>
      </c>
      <c r="AA217" s="4">
        <v>-496</v>
      </c>
      <c r="AB217" s="4">
        <v>-702</v>
      </c>
      <c r="AC217" s="4"/>
      <c r="AD217" s="4">
        <v>-484</v>
      </c>
      <c r="AE217" s="4">
        <v>-77</v>
      </c>
      <c r="AF217" s="7">
        <f>AE217/'otras variables'!V20</f>
        <v>-2.3848446775439121E-3</v>
      </c>
    </row>
    <row r="218" spans="2:32" x14ac:dyDescent="0.2">
      <c r="B218" t="s">
        <v>20</v>
      </c>
      <c r="C218" s="4">
        <v>28</v>
      </c>
      <c r="D218" s="4">
        <v>-67</v>
      </c>
      <c r="E218" s="4">
        <v>61</v>
      </c>
      <c r="F218" s="4">
        <v>14</v>
      </c>
      <c r="G218" s="4">
        <v>2</v>
      </c>
      <c r="H218" s="4">
        <v>148</v>
      </c>
      <c r="I218" s="4">
        <v>394</v>
      </c>
      <c r="J218" s="4">
        <v>138</v>
      </c>
      <c r="K218" s="4">
        <v>-898</v>
      </c>
      <c r="L218" s="4">
        <v>-594</v>
      </c>
      <c r="M218" s="4">
        <v>-692</v>
      </c>
      <c r="N218" s="4">
        <v>-566</v>
      </c>
      <c r="O218" s="4">
        <v>-311</v>
      </c>
      <c r="P218" s="4">
        <v>-254</v>
      </c>
      <c r="Q218" s="4">
        <v>-147</v>
      </c>
      <c r="R218" s="4">
        <v>-264</v>
      </c>
      <c r="S218" s="4">
        <v>-141</v>
      </c>
      <c r="T218" s="4">
        <v>237</v>
      </c>
      <c r="U218" s="4">
        <v>102</v>
      </c>
      <c r="V218" s="4">
        <v>87</v>
      </c>
      <c r="W218" s="4">
        <v>-171</v>
      </c>
      <c r="X218" s="4">
        <v>264</v>
      </c>
      <c r="Y218" s="4">
        <v>309</v>
      </c>
      <c r="Z218" s="4">
        <v>233</v>
      </c>
      <c r="AA218" s="4">
        <v>271</v>
      </c>
      <c r="AB218" s="4">
        <v>575</v>
      </c>
      <c r="AC218" s="4"/>
      <c r="AD218" s="4">
        <v>98</v>
      </c>
      <c r="AE218" s="4">
        <v>0</v>
      </c>
      <c r="AF218" s="7">
        <f>AE218/'otras variables'!V21</f>
        <v>0</v>
      </c>
    </row>
    <row r="219" spans="2:32" x14ac:dyDescent="0.2">
      <c r="B219" t="s">
        <v>11</v>
      </c>
      <c r="C219" s="4">
        <v>-41</v>
      </c>
      <c r="D219" s="4">
        <v>-25</v>
      </c>
      <c r="E219" s="4">
        <v>-8</v>
      </c>
      <c r="F219" s="4">
        <v>-40</v>
      </c>
      <c r="G219" s="4">
        <v>-19</v>
      </c>
      <c r="H219" s="4">
        <v>-4</v>
      </c>
      <c r="I219" s="4">
        <v>-70</v>
      </c>
      <c r="J219" s="4">
        <v>-80</v>
      </c>
      <c r="K219" s="4">
        <v>-112</v>
      </c>
      <c r="L219" s="4">
        <v>-77</v>
      </c>
      <c r="M219" s="4">
        <v>-353</v>
      </c>
      <c r="N219" s="4">
        <v>-319</v>
      </c>
      <c r="O219" s="4">
        <v>-89</v>
      </c>
      <c r="P219" s="4">
        <v>-81</v>
      </c>
      <c r="Q219" s="4">
        <v>-101</v>
      </c>
      <c r="R219" s="4">
        <v>-96</v>
      </c>
      <c r="S219" s="4">
        <v>-44</v>
      </c>
      <c r="T219" s="4">
        <v>-29</v>
      </c>
      <c r="U219" s="4">
        <v>-21</v>
      </c>
      <c r="V219" s="4">
        <v>-36</v>
      </c>
      <c r="W219" s="4">
        <v>96</v>
      </c>
      <c r="X219" s="4">
        <v>-2</v>
      </c>
      <c r="Y219" s="4">
        <v>-65</v>
      </c>
      <c r="Z219" s="4">
        <v>-62</v>
      </c>
      <c r="AA219" s="4">
        <v>-2</v>
      </c>
      <c r="AB219" s="4">
        <v>-64</v>
      </c>
      <c r="AC219" s="4"/>
      <c r="AD219" s="4">
        <v>-15</v>
      </c>
      <c r="AE219" s="4">
        <v>-24</v>
      </c>
      <c r="AF219" s="7">
        <f>AE219/'otras variables'!V22</f>
        <v>-2.71356368021647E-3</v>
      </c>
    </row>
    <row r="220" spans="2:32" x14ac:dyDescent="0.2">
      <c r="B220" t="s">
        <v>22</v>
      </c>
      <c r="C220" s="4">
        <v>-1144</v>
      </c>
      <c r="D220" s="4">
        <v>-1162</v>
      </c>
      <c r="E220" s="4">
        <v>-1131</v>
      </c>
      <c r="F220" s="4">
        <v>-1644</v>
      </c>
      <c r="G220" s="4">
        <v>-1198</v>
      </c>
      <c r="H220" s="4">
        <v>-484</v>
      </c>
      <c r="I220" s="4">
        <v>114</v>
      </c>
      <c r="J220" s="4">
        <v>-1287</v>
      </c>
      <c r="K220" s="4">
        <v>-2381</v>
      </c>
      <c r="L220" s="4">
        <v>-3014</v>
      </c>
      <c r="M220" s="4">
        <v>-5412</v>
      </c>
      <c r="N220" s="4">
        <v>-6709</v>
      </c>
      <c r="O220" s="4">
        <v>-3723</v>
      </c>
      <c r="P220" s="4">
        <v>-2136</v>
      </c>
      <c r="Q220" s="4">
        <v>-2575</v>
      </c>
      <c r="R220" s="4">
        <v>-2673</v>
      </c>
      <c r="S220" s="4">
        <v>-1613</v>
      </c>
      <c r="T220" s="4">
        <v>-851</v>
      </c>
      <c r="U220" s="4">
        <v>-1573</v>
      </c>
      <c r="V220" s="4">
        <v>-2244</v>
      </c>
      <c r="W220" s="4">
        <v>-1130</v>
      </c>
      <c r="X220" s="4">
        <v>-1144</v>
      </c>
      <c r="Y220" s="4">
        <v>-3777</v>
      </c>
      <c r="Z220" s="4">
        <v>-3082</v>
      </c>
      <c r="AA220" s="4">
        <v>-2857</v>
      </c>
      <c r="AB220" s="4">
        <v>-3962</v>
      </c>
      <c r="AC220" s="4"/>
      <c r="AD220" s="4">
        <v>-1964</v>
      </c>
      <c r="AE220" s="4">
        <v>-230</v>
      </c>
      <c r="AF220" s="7">
        <f>AE220/'otras variables'!V23</f>
        <v>-1.9929463390273286E-3</v>
      </c>
    </row>
    <row r="221" spans="2:32" x14ac:dyDescent="0.2">
      <c r="B221" t="s">
        <v>12</v>
      </c>
      <c r="C221" s="4">
        <v>334</v>
      </c>
      <c r="D221" s="4">
        <v>150</v>
      </c>
      <c r="E221" s="4">
        <v>80</v>
      </c>
      <c r="F221" s="4">
        <v>-156</v>
      </c>
      <c r="G221" s="4">
        <v>-44</v>
      </c>
      <c r="H221" s="4">
        <v>417</v>
      </c>
      <c r="I221" s="4">
        <v>735</v>
      </c>
      <c r="J221" s="4">
        <v>712</v>
      </c>
      <c r="K221" s="4">
        <v>-823</v>
      </c>
      <c r="L221" s="4">
        <v>-2553</v>
      </c>
      <c r="M221" s="4">
        <v>-1610</v>
      </c>
      <c r="N221" s="4">
        <v>-1779</v>
      </c>
      <c r="O221" s="4">
        <v>-943</v>
      </c>
      <c r="P221" s="4">
        <v>-784</v>
      </c>
      <c r="Q221" s="4">
        <v>-685</v>
      </c>
      <c r="R221" s="4">
        <v>-489</v>
      </c>
      <c r="S221" s="4">
        <v>-462</v>
      </c>
      <c r="T221" s="4">
        <v>1080</v>
      </c>
      <c r="U221" s="4">
        <v>545</v>
      </c>
      <c r="V221" s="4">
        <v>343</v>
      </c>
      <c r="W221" s="4">
        <v>-499</v>
      </c>
      <c r="X221" s="4">
        <v>738</v>
      </c>
      <c r="Y221" s="4">
        <v>-28</v>
      </c>
      <c r="Z221" s="4">
        <v>-78</v>
      </c>
      <c r="AA221" s="4">
        <v>-584</v>
      </c>
      <c r="AB221" s="4">
        <v>70</v>
      </c>
      <c r="AC221" s="4"/>
      <c r="AD221" s="4">
        <v>328</v>
      </c>
      <c r="AE221" s="4">
        <v>0</v>
      </c>
      <c r="AF221" s="7">
        <f>AE221/'otras variables'!V24</f>
        <v>0</v>
      </c>
    </row>
    <row r="222" spans="2:32" x14ac:dyDescent="0.2">
      <c r="B222" t="s">
        <v>23</v>
      </c>
      <c r="C222" s="4">
        <v>-3226</v>
      </c>
      <c r="D222" s="4">
        <v>-4345</v>
      </c>
      <c r="E222" s="4">
        <v>-3668</v>
      </c>
      <c r="F222" s="4">
        <v>-3843</v>
      </c>
      <c r="G222" s="4">
        <v>-702</v>
      </c>
      <c r="H222" s="4">
        <v>-2754</v>
      </c>
      <c r="I222" s="4">
        <v>-649</v>
      </c>
      <c r="J222" s="4">
        <v>-3479</v>
      </c>
      <c r="K222" s="4">
        <v>-19159</v>
      </c>
      <c r="L222" s="4">
        <v>-21904</v>
      </c>
      <c r="M222" s="4">
        <v>-40398</v>
      </c>
      <c r="N222" s="4">
        <v>-54861</v>
      </c>
      <c r="O222" s="4">
        <v>-20573</v>
      </c>
      <c r="P222" s="4">
        <v>-16376</v>
      </c>
      <c r="Q222" s="4">
        <v>-18696</v>
      </c>
      <c r="R222" s="4">
        <v>-18861</v>
      </c>
      <c r="S222" s="4">
        <v>-9491</v>
      </c>
      <c r="T222" s="4">
        <v>-4165</v>
      </c>
      <c r="U222" s="4">
        <v>-3287</v>
      </c>
      <c r="V222" s="4">
        <v>-7337</v>
      </c>
      <c r="W222" s="4">
        <v>-1984</v>
      </c>
      <c r="X222" s="4">
        <v>-245</v>
      </c>
      <c r="Y222" s="4">
        <v>-15201</v>
      </c>
      <c r="Z222" s="4">
        <v>-12227</v>
      </c>
      <c r="AA222" s="4">
        <v>-3235</v>
      </c>
      <c r="AB222" s="4">
        <v>-6650</v>
      </c>
      <c r="AC222" s="4"/>
      <c r="AD222" s="4">
        <v>-4267</v>
      </c>
      <c r="AE222" s="4">
        <v>-2528</v>
      </c>
      <c r="AF222" s="7">
        <f>AE222/'otras variables'!V25</f>
        <v>-2.0315419387242593E-3</v>
      </c>
    </row>
    <row r="223" spans="2:32" x14ac:dyDescent="0.2">
      <c r="B223" t="s">
        <v>28</v>
      </c>
      <c r="C223" s="4">
        <f>SUM(C205:C221)-C222</f>
        <v>0</v>
      </c>
      <c r="D223" s="4">
        <f t="shared" ref="D223" si="114">SUM(D205:D221)-D222</f>
        <v>0</v>
      </c>
      <c r="E223" s="4">
        <f t="shared" ref="E223" si="115">SUM(E205:E221)-E222</f>
        <v>0</v>
      </c>
      <c r="F223" s="4">
        <f t="shared" ref="F223" si="116">SUM(F205:F221)-F222</f>
        <v>0</v>
      </c>
      <c r="G223" s="4">
        <f t="shared" ref="G223" si="117">SUM(G205:G221)-G222</f>
        <v>0</v>
      </c>
      <c r="H223" s="4">
        <f t="shared" ref="H223" si="118">SUM(H205:H221)-H222</f>
        <v>0</v>
      </c>
      <c r="I223" s="4">
        <f t="shared" ref="I223" si="119">SUM(I205:I221)-I222</f>
        <v>0</v>
      </c>
      <c r="J223" s="4">
        <f t="shared" ref="J223" si="120">SUM(J205:J221)-J222</f>
        <v>0</v>
      </c>
      <c r="K223" s="4">
        <f t="shared" ref="K223" si="121">SUM(K205:K221)-K222</f>
        <v>0</v>
      </c>
      <c r="L223" s="4">
        <f t="shared" ref="L223" si="122">SUM(L205:L221)-L222</f>
        <v>0</v>
      </c>
      <c r="M223" s="4">
        <f t="shared" ref="M223" si="123">SUM(M205:M221)-M222</f>
        <v>0</v>
      </c>
      <c r="N223" s="4">
        <f t="shared" ref="N223" si="124">SUM(N205:N221)-N222</f>
        <v>0</v>
      </c>
      <c r="O223" s="4">
        <f t="shared" ref="O223" si="125">SUM(O205:O221)-O222</f>
        <v>0</v>
      </c>
      <c r="P223" s="4">
        <f t="shared" ref="P223" si="126">SUM(P205:P221)-P222</f>
        <v>0</v>
      </c>
      <c r="Q223" s="4">
        <f t="shared" ref="Q223:Z223" si="127">SUM(Q205:Q221)-Q222</f>
        <v>0</v>
      </c>
      <c r="R223" s="4">
        <f t="shared" si="127"/>
        <v>0</v>
      </c>
      <c r="S223" s="4">
        <f t="shared" si="127"/>
        <v>0</v>
      </c>
      <c r="T223" s="4">
        <f t="shared" si="127"/>
        <v>0</v>
      </c>
      <c r="U223" s="4">
        <f t="shared" si="127"/>
        <v>0</v>
      </c>
      <c r="V223" s="4">
        <f t="shared" si="127"/>
        <v>0</v>
      </c>
      <c r="W223" s="4">
        <f t="shared" si="127"/>
        <v>0</v>
      </c>
      <c r="X223" s="4">
        <f t="shared" si="127"/>
        <v>0</v>
      </c>
      <c r="Y223" s="4">
        <f t="shared" si="127"/>
        <v>0</v>
      </c>
      <c r="Z223" s="4">
        <f t="shared" si="127"/>
        <v>0</v>
      </c>
      <c r="AA223" s="4">
        <f>SUM(AA205:AA221)-AA222</f>
        <v>0</v>
      </c>
      <c r="AB223" s="4">
        <f>SUM(AB205:AB221)-AB222</f>
        <v>0</v>
      </c>
      <c r="AC223" s="4"/>
      <c r="AD223" s="4"/>
      <c r="AE223" s="4"/>
    </row>
    <row r="226" spans="2:33" x14ac:dyDescent="0.2">
      <c r="B226" s="8" t="s">
        <v>68</v>
      </c>
    </row>
    <row r="227" spans="2:33" x14ac:dyDescent="0.2">
      <c r="B227" s="3"/>
      <c r="C227" s="15" t="s">
        <v>58</v>
      </c>
      <c r="D227" s="15" t="s">
        <v>58</v>
      </c>
      <c r="E227" s="15" t="s">
        <v>58</v>
      </c>
      <c r="F227" s="15" t="s">
        <v>58</v>
      </c>
      <c r="G227" s="15" t="s">
        <v>58</v>
      </c>
      <c r="H227" s="15" t="s">
        <v>58</v>
      </c>
      <c r="I227" s="15" t="s">
        <v>58</v>
      </c>
      <c r="J227" s="15" t="s">
        <v>58</v>
      </c>
      <c r="K227" s="15" t="s">
        <v>58</v>
      </c>
      <c r="L227" s="15" t="s">
        <v>58</v>
      </c>
      <c r="M227" s="15" t="s">
        <v>58</v>
      </c>
      <c r="N227" s="15" t="s">
        <v>58</v>
      </c>
      <c r="O227" s="15" t="s">
        <v>58</v>
      </c>
      <c r="P227" s="15" t="s">
        <v>58</v>
      </c>
      <c r="Q227" s="15" t="s">
        <v>58</v>
      </c>
      <c r="R227" s="15" t="s">
        <v>58</v>
      </c>
      <c r="S227" s="15" t="s">
        <v>58</v>
      </c>
      <c r="T227" s="15" t="s">
        <v>58</v>
      </c>
      <c r="U227" s="15" t="s">
        <v>58</v>
      </c>
      <c r="V227" s="15" t="s">
        <v>58</v>
      </c>
      <c r="W227" s="15" t="s">
        <v>58</v>
      </c>
      <c r="X227" s="15" t="s">
        <v>58</v>
      </c>
      <c r="Y227" s="15" t="s">
        <v>58</v>
      </c>
      <c r="Z227" s="15" t="s">
        <v>58</v>
      </c>
      <c r="AA227" s="15" t="s">
        <v>58</v>
      </c>
      <c r="AB227" s="15" t="s">
        <v>58</v>
      </c>
      <c r="AC227" s="15"/>
      <c r="AF227" s="15" t="s">
        <v>65</v>
      </c>
    </row>
    <row r="228" spans="2:33" x14ac:dyDescent="0.2">
      <c r="C228" s="3">
        <v>2000</v>
      </c>
      <c r="D228" s="3">
        <f>C228+1</f>
        <v>2001</v>
      </c>
      <c r="E228" s="3">
        <f t="shared" ref="E228" si="128">D228+1</f>
        <v>2002</v>
      </c>
      <c r="F228" s="3">
        <f t="shared" ref="F228" si="129">E228+1</f>
        <v>2003</v>
      </c>
      <c r="G228" s="3">
        <f t="shared" ref="G228" si="130">F228+1</f>
        <v>2004</v>
      </c>
      <c r="H228" s="3">
        <f t="shared" ref="H228" si="131">G228+1</f>
        <v>2005</v>
      </c>
      <c r="I228" s="3">
        <f t="shared" ref="I228" si="132">H228+1</f>
        <v>2006</v>
      </c>
      <c r="J228" s="3">
        <f t="shared" ref="J228" si="133">I228+1</f>
        <v>2007</v>
      </c>
      <c r="K228" s="3">
        <f t="shared" ref="K228" si="134">J228+1</f>
        <v>2008</v>
      </c>
      <c r="L228" s="3">
        <f t="shared" ref="L228" si="135">K228+1</f>
        <v>2009</v>
      </c>
      <c r="M228" s="3">
        <f t="shared" ref="M228" si="136">L228+1</f>
        <v>2010</v>
      </c>
      <c r="N228" s="3">
        <f t="shared" ref="N228" si="137">M228+1</f>
        <v>2011</v>
      </c>
      <c r="O228" s="3">
        <f t="shared" ref="O228" si="138">N228+1</f>
        <v>2012</v>
      </c>
      <c r="P228" s="3">
        <f t="shared" ref="P228" si="139">O228+1</f>
        <v>2013</v>
      </c>
      <c r="Q228" s="3">
        <f t="shared" ref="Q228" si="140">P228+1</f>
        <v>2014</v>
      </c>
      <c r="R228" s="3">
        <v>2015</v>
      </c>
      <c r="S228" s="3">
        <v>2016</v>
      </c>
      <c r="T228" s="3">
        <v>2017</v>
      </c>
      <c r="U228" s="3">
        <f t="shared" ref="U228:X228" si="141">T228+1</f>
        <v>2018</v>
      </c>
      <c r="V228" s="3">
        <f t="shared" si="141"/>
        <v>2019</v>
      </c>
      <c r="W228" s="3">
        <f t="shared" si="141"/>
        <v>2020</v>
      </c>
      <c r="X228" s="3">
        <f t="shared" si="141"/>
        <v>2021</v>
      </c>
      <c r="Y228" s="3">
        <f t="shared" ref="Y228" si="142">X228+1</f>
        <v>2022</v>
      </c>
      <c r="Z228" s="3">
        <f t="shared" ref="Z228" si="143">Y228+1</f>
        <v>2023</v>
      </c>
      <c r="AA228" s="3">
        <f t="shared" ref="AA228:AB228" si="144">Z228+1</f>
        <v>2024</v>
      </c>
      <c r="AB228" s="3">
        <f t="shared" si="144"/>
        <v>2025</v>
      </c>
      <c r="AC228" s="22" t="s">
        <v>118</v>
      </c>
      <c r="AD228" s="3"/>
      <c r="AF228" s="15" t="s">
        <v>66</v>
      </c>
      <c r="AG228" t="s">
        <v>67</v>
      </c>
    </row>
    <row r="229" spans="2:33" x14ac:dyDescent="0.2">
      <c r="B229" s="10" t="s">
        <v>0</v>
      </c>
      <c r="C229" s="7">
        <f>C205/'otras variables'!C8</f>
        <v>-9.7494849060646357E-3</v>
      </c>
      <c r="D229" s="7">
        <f>D205/'otras variables'!D8</f>
        <v>-5.5597059489664669E-3</v>
      </c>
      <c r="E229" s="7">
        <f>E205/'otras variables'!E8</f>
        <v>-4.3189852318342619E-3</v>
      </c>
      <c r="F229" s="7">
        <f>F205/'otras variables'!F8</f>
        <v>1.3677631662272941E-4</v>
      </c>
      <c r="G229" s="7">
        <f>G205/'otras variables'!G8</f>
        <v>2.137677557730143E-2</v>
      </c>
      <c r="H229" s="7">
        <f>H205/'otras variables'!H8</f>
        <v>2.2087747418644233E-3</v>
      </c>
      <c r="I229" s="7">
        <f>I205/'otras variables'!I8</f>
        <v>2.7429774345857452E-3</v>
      </c>
      <c r="J229" s="7">
        <f>J205/'otras variables'!J8</f>
        <v>3.0602771439675091E-3</v>
      </c>
      <c r="K229" s="7">
        <f>K205/'otras variables'!K8</f>
        <v>-1.0454492773303767E-2</v>
      </c>
      <c r="L229" s="7">
        <f>L205/'otras variables'!L8</f>
        <v>-1.8070340408285746E-2</v>
      </c>
      <c r="M229" s="7">
        <f>M205/'otras variables'!M8</f>
        <v>-4.2472576846400802E-2</v>
      </c>
      <c r="N229" s="7">
        <f>N205/'otras variables'!N8</f>
        <v>-6.6350935523781768E-2</v>
      </c>
      <c r="O229" s="7">
        <f>O205/'otras variables'!O8</f>
        <v>-2.1846682144020489E-2</v>
      </c>
      <c r="P229" s="7">
        <f>P205/'otras variables'!P8</f>
        <v>-1.6222215330863769E-2</v>
      </c>
      <c r="Q229" s="7">
        <f>Q205/'otras variables'!Q8</f>
        <v>-1.6467954080199198E-2</v>
      </c>
      <c r="R229" s="7">
        <f>R205/'otras variables'!R8</f>
        <v>-1.2000367348032602E-2</v>
      </c>
      <c r="S229" s="7">
        <f>S205/'otras variables'!S8</f>
        <v>-6.2127135271567886E-3</v>
      </c>
      <c r="T229" s="7">
        <f>T205/'otras variables'!T8</f>
        <v>-3.6214448973358967E-3</v>
      </c>
      <c r="U229" s="7">
        <f>U205/'otras variables'!U8</f>
        <v>-5.0836480056484865E-3</v>
      </c>
      <c r="V229" s="7">
        <f>V205/'otras variables'!V8</f>
        <v>-3.3696862683902746E-3</v>
      </c>
      <c r="W229" s="7">
        <f>W205/'otras variables'!W8</f>
        <v>1.8811601528517869E-4</v>
      </c>
      <c r="X229" s="7">
        <f>X205/'otras variables'!X8</f>
        <v>-1.4816762831827272E-3</v>
      </c>
      <c r="Y229" s="7">
        <v>-7.482199430968387E-3</v>
      </c>
      <c r="Z229" s="7">
        <v>-8.8061513193578005E-3</v>
      </c>
      <c r="AA229" s="7">
        <v>5.4530263641769661E-3</v>
      </c>
      <c r="AB229" s="7">
        <v>1.4017275139077401E-3</v>
      </c>
      <c r="AC229" s="7">
        <f>AVERAGE(C229:AB229)</f>
        <v>-8.5770311217723896E-3</v>
      </c>
      <c r="AD229" s="7"/>
      <c r="AF229" s="7">
        <f>AD205/'otras variables'!$V8</f>
        <v>1.9393877803685036E-4</v>
      </c>
      <c r="AG229" s="7">
        <f>AE205/'otras variables'!$V8</f>
        <v>-2.8969604969254522E-3</v>
      </c>
    </row>
    <row r="230" spans="2:33" x14ac:dyDescent="0.2">
      <c r="B230" s="10" t="s">
        <v>1</v>
      </c>
      <c r="C230" s="7">
        <f>C206/'otras variables'!C9</f>
        <v>-5.1316308143369987E-3</v>
      </c>
      <c r="D230" s="7">
        <f>D206/'otras variables'!D9</f>
        <v>-1.6684012632948986E-3</v>
      </c>
      <c r="E230" s="7">
        <f>E206/'otras variables'!E9</f>
        <v>-4.792830131530236E-3</v>
      </c>
      <c r="F230" s="7">
        <f>F206/'otras variables'!F9</f>
        <v>-9.6095380430800395E-4</v>
      </c>
      <c r="G230" s="7">
        <f>G206/'otras variables'!G9</f>
        <v>-5.4807495803472633E-3</v>
      </c>
      <c r="H230" s="7">
        <f>H206/'otras variables'!H9</f>
        <v>-4.1865402312909973E-4</v>
      </c>
      <c r="I230" s="7">
        <f>I206/'otras variables'!I9</f>
        <v>-2.3795531302121054E-3</v>
      </c>
      <c r="J230" s="7">
        <f>J206/'otras variables'!J9</f>
        <v>-1.7132655195270913E-3</v>
      </c>
      <c r="K230" s="7">
        <f>K206/'otras variables'!K9</f>
        <v>-1.1155041041302593E-2</v>
      </c>
      <c r="L230" s="7">
        <f>L206/'otras variables'!L9</f>
        <v>-1.6863092396190309E-2</v>
      </c>
      <c r="M230" s="7">
        <f>M206/'otras variables'!M9</f>
        <v>-3.4585715596930973E-2</v>
      </c>
      <c r="N230" s="7">
        <f>N206/'otras variables'!N9</f>
        <v>-4.8578976529371674E-2</v>
      </c>
      <c r="O230" s="7">
        <f>O206/'otras variables'!O9</f>
        <v>-1.7082225165690544E-2</v>
      </c>
      <c r="P230" s="7">
        <f>P206/'otras variables'!P9</f>
        <v>-2.2878295974644861E-2</v>
      </c>
      <c r="Q230" s="7">
        <f>Q206/'otras variables'!Q9</f>
        <v>-1.8272446136080665E-2</v>
      </c>
      <c r="R230" s="7">
        <f>R206/'otras variables'!R9</f>
        <v>-2.1018173237258887E-2</v>
      </c>
      <c r="S230" s="7">
        <f>S206/'otras variables'!S9</f>
        <v>-1.1866247747203094E-2</v>
      </c>
      <c r="T230" s="7">
        <f>T206/'otras variables'!T9</f>
        <v>-9.6984885662388005E-3</v>
      </c>
      <c r="U230" s="7">
        <f>U206/'otras variables'!U9</f>
        <v>-3.4735134827682253E-3</v>
      </c>
      <c r="V230" s="7">
        <f>V206/'otras variables'!V9</f>
        <v>-1.0109129497082359E-2</v>
      </c>
      <c r="W230" s="7">
        <f>W206/'otras variables'!W9</f>
        <v>3.2709333247311549E-3</v>
      </c>
      <c r="X230" s="7">
        <f>X206/'otras variables'!X9</f>
        <v>-1.1006441886995762E-3</v>
      </c>
      <c r="Y230" s="7">
        <v>-7.8934750004211393E-3</v>
      </c>
      <c r="Z230" s="7">
        <v>-7.311110408028368E-3</v>
      </c>
      <c r="AA230" s="7">
        <v>2.3370640733314293E-3</v>
      </c>
      <c r="AB230" s="7">
        <v>-3.7886955757212314E-3</v>
      </c>
      <c r="AC230" s="7">
        <f t="shared" ref="AC230:AC246" si="145">AVERAGE(C230:AB230)</f>
        <v>-1.0100511977394477E-2</v>
      </c>
      <c r="AD230" s="7"/>
      <c r="AF230" s="7">
        <f>AD206/'otras variables'!$V9</f>
        <v>-7.8772437639602812E-3</v>
      </c>
      <c r="AG230" s="7">
        <f>AE206/'otras variables'!$V9</f>
        <v>-2.2581432123352807E-3</v>
      </c>
    </row>
    <row r="231" spans="2:33" x14ac:dyDescent="0.2">
      <c r="B231" s="10" t="s">
        <v>2</v>
      </c>
      <c r="C231" s="7">
        <f>C207/'otras variables'!C10</f>
        <v>-1.3002403976722341E-2</v>
      </c>
      <c r="D231" s="7">
        <f>D207/'otras variables'!D10</f>
        <v>-3.7638754782798752E-3</v>
      </c>
      <c r="E231" s="7">
        <f>E207/'otras variables'!E10</f>
        <v>-1.4724644545546853E-3</v>
      </c>
      <c r="F231" s="7">
        <f>F207/'otras variables'!F10</f>
        <v>2.2081662753854138E-3</v>
      </c>
      <c r="G231" s="7">
        <f>G207/'otras variables'!G10</f>
        <v>1.9126523372939444E-3</v>
      </c>
      <c r="H231" s="7">
        <f>H207/'otras variables'!H10</f>
        <v>5.7954855787908611E-3</v>
      </c>
      <c r="I231" s="7">
        <f>I207/'otras variables'!I10</f>
        <v>-1.7159489524664979E-3</v>
      </c>
      <c r="J231" s="7">
        <f>J207/'otras variables'!J10</f>
        <v>-2.5967350903477714E-4</v>
      </c>
      <c r="K231" s="7">
        <f>K207/'otras variables'!K10</f>
        <v>-9.1006662862001021E-3</v>
      </c>
      <c r="L231" s="7">
        <f>L207/'otras variables'!L10</f>
        <v>-1.5615367935332502E-2</v>
      </c>
      <c r="M231" s="7">
        <f>M207/'otras variables'!M10</f>
        <v>-3.5454151404006387E-2</v>
      </c>
      <c r="N231" s="7">
        <f>N207/'otras variables'!N10</f>
        <v>-6.5428921889576538E-2</v>
      </c>
      <c r="O231" s="7">
        <f>O207/'otras variables'!O10</f>
        <v>-1.0250483434329457E-2</v>
      </c>
      <c r="P231" s="7">
        <f>P207/'otras variables'!P10</f>
        <v>-1.0411259198419802E-2</v>
      </c>
      <c r="Q231" s="7">
        <f>Q207/'otras variables'!Q10</f>
        <v>-1.1233289815633147E-2</v>
      </c>
      <c r="R231" s="7">
        <f>R207/'otras variables'!R10</f>
        <v>-1.5253183903286954E-2</v>
      </c>
      <c r="S231" s="7">
        <f>S207/'otras variables'!S10</f>
        <v>-4.7017075403312011E-3</v>
      </c>
      <c r="T231" s="7">
        <f>T207/'otras variables'!T10</f>
        <v>-3.5335930965958466E-3</v>
      </c>
      <c r="U231" s="7">
        <f>U207/'otras variables'!U10</f>
        <v>6.4492071409233019E-4</v>
      </c>
      <c r="V231" s="7">
        <f>V207/'otras variables'!V10</f>
        <v>-7.5086783237069687E-3</v>
      </c>
      <c r="W231" s="7">
        <f>W207/'otras variables'!W10</f>
        <v>1.1282980150981319E-2</v>
      </c>
      <c r="X231" s="7">
        <f>X207/'otras variables'!X10</f>
        <v>1.0488474588952646E-2</v>
      </c>
      <c r="Y231" s="7">
        <v>-5.513337613344875E-3</v>
      </c>
      <c r="Z231" s="7">
        <v>4.6560237254038052E-3</v>
      </c>
      <c r="AA231" s="7">
        <v>8.3632355099114673E-3</v>
      </c>
      <c r="AB231" s="7">
        <v>5.1323020890642074E-3</v>
      </c>
      <c r="AC231" s="7">
        <f t="shared" si="145"/>
        <v>-6.2974909939210004E-3</v>
      </c>
      <c r="AD231" s="7"/>
      <c r="AF231" s="7">
        <f>AD207/'otras variables'!$V10</f>
        <v>-4.7667452279712783E-3</v>
      </c>
      <c r="AG231" s="7">
        <f>AE207/'otras variables'!$V10</f>
        <v>-2.8263002679121737E-3</v>
      </c>
    </row>
    <row r="232" spans="2:33" x14ac:dyDescent="0.2">
      <c r="B232" s="10" t="s">
        <v>3</v>
      </c>
      <c r="C232" s="7">
        <f>C208/'otras variables'!C11</f>
        <v>-1.5110001110282883E-3</v>
      </c>
      <c r="D232" s="7">
        <f>D208/'otras variables'!D11</f>
        <v>-7.6663981935055983E-3</v>
      </c>
      <c r="E232" s="7">
        <f>E208/'otras variables'!E11</f>
        <v>-1.1867716917229139E-2</v>
      </c>
      <c r="F232" s="7">
        <f>F208/'otras variables'!F11</f>
        <v>-6.7185608983999015E-3</v>
      </c>
      <c r="G232" s="7">
        <f>G208/'otras variables'!G11</f>
        <v>-2.2584719330412787E-2</v>
      </c>
      <c r="H232" s="7">
        <f>H208/'otras variables'!H11</f>
        <v>-1.8823378267238264E-2</v>
      </c>
      <c r="I232" s="7">
        <f>I208/'otras variables'!I11</f>
        <v>-1.3122853031377025E-2</v>
      </c>
      <c r="J232" s="7">
        <f>J208/'otras variables'!J11</f>
        <v>-1.8706128460236969E-2</v>
      </c>
      <c r="K232" s="7">
        <f>K208/'otras variables'!K11</f>
        <v>-3.5104734685813349E-2</v>
      </c>
      <c r="L232" s="7">
        <f>L208/'otras variables'!L11</f>
        <v>-3.3914516610314312E-2</v>
      </c>
      <c r="M232" s="7">
        <f>M208/'otras variables'!M11</f>
        <v>-4.9406263711792721E-2</v>
      </c>
      <c r="N232" s="7">
        <f>N208/'otras variables'!N11</f>
        <v>-4.9776226692300793E-2</v>
      </c>
      <c r="O232" s="7">
        <f>O208/'otras variables'!O11</f>
        <v>-1.9861922684925471E-2</v>
      </c>
      <c r="P232" s="7">
        <f>P208/'otras variables'!P11</f>
        <v>-1.2147431876719995E-2</v>
      </c>
      <c r="Q232" s="7">
        <f>Q208/'otras variables'!Q11</f>
        <v>-1.8416249602117487E-2</v>
      </c>
      <c r="R232" s="7">
        <f>R208/'otras variables'!R11</f>
        <v>-1.759567711387278E-2</v>
      </c>
      <c r="S232" s="7">
        <f>S208/'otras variables'!S11</f>
        <v>-6.1680154675055705E-3</v>
      </c>
      <c r="T232" s="7">
        <f>T208/'otras variables'!T11</f>
        <v>2.5779718732447513E-3</v>
      </c>
      <c r="U232" s="7">
        <f>U208/'otras variables'!U11</f>
        <v>-4.4861361455649255E-3</v>
      </c>
      <c r="V232" s="7">
        <f>V208/'otras variables'!V11</f>
        <v>-5.5308183931491823E-3</v>
      </c>
      <c r="W232" s="7">
        <f>W208/'otras variables'!W11</f>
        <v>2.1003267268256253E-3</v>
      </c>
      <c r="X232" s="7">
        <f>X208/'otras variables'!X11</f>
        <v>1.0255840601327905E-2</v>
      </c>
      <c r="Y232" s="7">
        <v>1.3991675760134782E-3</v>
      </c>
      <c r="Z232" s="7">
        <v>4.4575600049018707E-3</v>
      </c>
      <c r="AA232" s="7">
        <v>2.2598692068252885E-3</v>
      </c>
      <c r="AB232" s="7">
        <v>1.1206288681650546E-3</v>
      </c>
      <c r="AC232" s="7">
        <f t="shared" si="145"/>
        <v>-1.2662976282161557E-2</v>
      </c>
      <c r="AD232" s="7"/>
      <c r="AF232" s="7">
        <f>AD208/'otras variables'!$V11</f>
        <v>-3.5116307258090049E-3</v>
      </c>
      <c r="AG232" s="7">
        <f>AE208/'otras variables'!$V11</f>
        <v>-1.4046522903236019E-3</v>
      </c>
    </row>
    <row r="233" spans="2:33" x14ac:dyDescent="0.2">
      <c r="B233" s="10" t="s">
        <v>4</v>
      </c>
      <c r="C233" s="7">
        <f>C209/'otras variables'!C12</f>
        <v>-1.458809029843624E-3</v>
      </c>
      <c r="D233" s="7">
        <f>D209/'otras variables'!D12</f>
        <v>4.9377870573688327E-4</v>
      </c>
      <c r="E233" s="7">
        <f>E209/'otras variables'!E12</f>
        <v>-3.6337587418738002E-4</v>
      </c>
      <c r="F233" s="7">
        <f>F209/'otras variables'!F12</f>
        <v>-5.1548221509189942E-3</v>
      </c>
      <c r="G233" s="7">
        <f>G209/'otras variables'!G12</f>
        <v>-6.3395346057081173E-3</v>
      </c>
      <c r="H233" s="7">
        <f>H209/'otras variables'!H12</f>
        <v>6.2787436790795426E-4</v>
      </c>
      <c r="I233" s="7">
        <f>I209/'otras variables'!I12</f>
        <v>1.1777203573674652E-3</v>
      </c>
      <c r="J233" s="7">
        <f>J209/'otras variables'!J12</f>
        <v>1.544956483524548E-3</v>
      </c>
      <c r="K233" s="7">
        <f>K209/'otras variables'!K12</f>
        <v>-9.123417982185935E-3</v>
      </c>
      <c r="L233" s="7">
        <f>L209/'otras variables'!L12</f>
        <v>-1.2805234541643703E-2</v>
      </c>
      <c r="M233" s="7">
        <f>M209/'otras variables'!M12</f>
        <v>-4.1311904363382453E-2</v>
      </c>
      <c r="N233" s="7">
        <f>N209/'otras variables'!N12</f>
        <v>-4.3256207056328891E-2</v>
      </c>
      <c r="O233" s="7">
        <f>O209/'otras variables'!O12</f>
        <v>-1.1911813098091943E-2</v>
      </c>
      <c r="P233" s="7">
        <f>P209/'otras variables'!P12</f>
        <v>-1.1477628334616113E-2</v>
      </c>
      <c r="Q233" s="7">
        <f>Q209/'otras variables'!Q12</f>
        <v>-1.0033946061937206E-2</v>
      </c>
      <c r="R233" s="7">
        <f>R209/'otras variables'!R12</f>
        <v>-6.9515932460094904E-3</v>
      </c>
      <c r="S233" s="7">
        <f>S209/'otras variables'!S12</f>
        <v>-3.0942284926841969E-3</v>
      </c>
      <c r="T233" s="7">
        <f>T209/'otras variables'!T12</f>
        <v>6.5309227554320162E-3</v>
      </c>
      <c r="U233" s="7">
        <f>U209/'otras variables'!U12</f>
        <v>2.0491749168507448E-2</v>
      </c>
      <c r="V233" s="7">
        <f>V209/'otras variables'!V12</f>
        <v>6.4232891532485384E-3</v>
      </c>
      <c r="W233" s="7">
        <f>W209/'otras variables'!W12</f>
        <v>5.0511964665456025E-3</v>
      </c>
      <c r="X233" s="7">
        <f>X209/'otras variables'!X12</f>
        <v>4.6448531292772322E-3</v>
      </c>
      <c r="Y233" s="7">
        <v>-1.2996612962874321E-2</v>
      </c>
      <c r="Z233" s="7">
        <v>4.0007342829162587E-3</v>
      </c>
      <c r="AA233" s="7">
        <v>2.4765834732975627E-3</v>
      </c>
      <c r="AB233" s="7">
        <v>7.8010977509727724E-4</v>
      </c>
      <c r="AC233" s="7">
        <f t="shared" si="145"/>
        <v>-4.6936676800597528E-3</v>
      </c>
      <c r="AD233" s="7"/>
      <c r="AF233" s="7">
        <f>AD209/'otras variables'!$V12</f>
        <v>9.0557847078585954E-3</v>
      </c>
      <c r="AG233" s="7">
        <f>AE209/'otras variables'!$V12</f>
        <v>-2.2955361236199692E-3</v>
      </c>
    </row>
    <row r="234" spans="2:33" x14ac:dyDescent="0.2">
      <c r="B234" s="10" t="s">
        <v>5</v>
      </c>
      <c r="C234" s="7">
        <f>C210/'otras variables'!C13</f>
        <v>-2.5099869242231183E-3</v>
      </c>
      <c r="D234" s="7">
        <f>D210/'otras variables'!D13</f>
        <v>6.9615792760282429E-4</v>
      </c>
      <c r="E234" s="7">
        <f>E210/'otras variables'!E13</f>
        <v>3.0446971325586106E-3</v>
      </c>
      <c r="F234" s="7">
        <f>F210/'otras variables'!F13</f>
        <v>-3.5094394114381098E-3</v>
      </c>
      <c r="G234" s="7">
        <f>G210/'otras variables'!G13</f>
        <v>6.0110463641701306E-3</v>
      </c>
      <c r="H234" s="7">
        <f>H210/'otras variables'!H13</f>
        <v>1.005489614190044E-2</v>
      </c>
      <c r="I234" s="7">
        <f>I210/'otras variables'!I13</f>
        <v>-9.1291326704187117E-3</v>
      </c>
      <c r="J234" s="7">
        <f>J210/'otras variables'!J13</f>
        <v>3.120264024260677E-4</v>
      </c>
      <c r="K234" s="7">
        <f>K210/'otras variables'!K13</f>
        <v>-1.297057158292554E-2</v>
      </c>
      <c r="L234" s="7">
        <f>L210/'otras variables'!L13</f>
        <v>-3.4795568217493411E-2</v>
      </c>
      <c r="M234" s="7">
        <f>M210/'otras variables'!M13</f>
        <v>-4.8688582761047733E-2</v>
      </c>
      <c r="N234" s="7">
        <f>N210/'otras variables'!N13</f>
        <v>-6.6229855943725532E-2</v>
      </c>
      <c r="O234" s="7">
        <f>O210/'otras variables'!O13</f>
        <v>-1.9067531938115997E-2</v>
      </c>
      <c r="P234" s="7">
        <f>P210/'otras variables'!P13</f>
        <v>-1.2980181370219975E-2</v>
      </c>
      <c r="Q234" s="7">
        <f>Q210/'otras variables'!Q13</f>
        <v>-1.4845449334845082E-2</v>
      </c>
      <c r="R234" s="7">
        <f>R210/'otras variables'!R13</f>
        <v>-1.6956120076265218E-2</v>
      </c>
      <c r="S234" s="7">
        <f>S210/'otras variables'!S13</f>
        <v>-1.4682686341152296E-2</v>
      </c>
      <c r="T234" s="7">
        <f>T210/'otras variables'!T13</f>
        <v>-4.4609403465666747E-3</v>
      </c>
      <c r="U234" s="7">
        <f>U210/'otras variables'!U13</f>
        <v>-2.8388915919019091E-3</v>
      </c>
      <c r="V234" s="7">
        <f>V210/'otras variables'!V13</f>
        <v>-9.5279231668275836E-3</v>
      </c>
      <c r="W234" s="7">
        <f>W210/'otras variables'!W13</f>
        <v>3.6607389178139188E-3</v>
      </c>
      <c r="X234" s="7">
        <f>X210/'otras variables'!X13</f>
        <v>8.55793942505053E-3</v>
      </c>
      <c r="Y234" s="7">
        <v>-4.1826311800225698E-3</v>
      </c>
      <c r="Z234" s="7">
        <v>2.0309828828165288E-3</v>
      </c>
      <c r="AA234" s="7">
        <v>7.3445821446880425E-3</v>
      </c>
      <c r="AB234" s="7">
        <v>2.8829792322989348E-3</v>
      </c>
      <c r="AC234" s="7">
        <f t="shared" si="145"/>
        <v>-8.9530556263793595E-3</v>
      </c>
      <c r="AD234" s="7"/>
      <c r="AF234" s="7">
        <f>AD210/'otras variables'!$V13</f>
        <v>-6.281371569241888E-3</v>
      </c>
      <c r="AG234" s="7">
        <f>AE210/'otras variables'!$V13</f>
        <v>-3.2465515975856952E-3</v>
      </c>
    </row>
    <row r="235" spans="2:33" x14ac:dyDescent="0.2">
      <c r="B235" s="10" t="s">
        <v>6</v>
      </c>
      <c r="C235" s="7">
        <f>C211/'otras variables'!C14</f>
        <v>-1.5636409692697641E-3</v>
      </c>
      <c r="D235" s="7">
        <f>D211/'otras variables'!D14</f>
        <v>-4.0183118276809152E-3</v>
      </c>
      <c r="E235" s="7">
        <f>E211/'otras variables'!E14</f>
        <v>-9.361463245479278E-3</v>
      </c>
      <c r="F235" s="7">
        <f>F211/'otras variables'!F14</f>
        <v>-6.8895896125294805E-4</v>
      </c>
      <c r="G235" s="7">
        <f>G211/'otras variables'!G14</f>
        <v>-1.0420669221467404E-2</v>
      </c>
      <c r="H235" s="7">
        <f>H211/'otras variables'!H14</f>
        <v>-8.947081449647622E-3</v>
      </c>
      <c r="I235" s="7">
        <f>I211/'otras variables'!I14</f>
        <v>-6.6479406867322724E-3</v>
      </c>
      <c r="J235" s="7">
        <f>J211/'otras variables'!J14</f>
        <v>-2.944990394118943E-3</v>
      </c>
      <c r="K235" s="7">
        <f>K211/'otras variables'!K14</f>
        <v>-2.897846672002178E-2</v>
      </c>
      <c r="L235" s="7">
        <f>L211/'otras variables'!L14</f>
        <v>-4.4865182459388003E-2</v>
      </c>
      <c r="M235" s="7">
        <f>M211/'otras variables'!M14</f>
        <v>-7.0685204963971862E-2</v>
      </c>
      <c r="N235" s="7">
        <f>N211/'otras variables'!N14</f>
        <v>-0.10468232951299898</v>
      </c>
      <c r="O235" s="7">
        <f>O211/'otras variables'!O14</f>
        <v>-1.3363983570920385E-2</v>
      </c>
      <c r="P235" s="7">
        <f>P211/'otras variables'!P14</f>
        <v>-2.0855783611674606E-2</v>
      </c>
      <c r="Q235" s="7">
        <f>Q211/'otras variables'!Q14</f>
        <v>-1.8810159273680068E-2</v>
      </c>
      <c r="R235" s="7">
        <f>R211/'otras variables'!R14</f>
        <v>-1.6301297995568152E-2</v>
      </c>
      <c r="S235" s="7">
        <f>S211/'otras variables'!S14</f>
        <v>-8.5084106291554683E-3</v>
      </c>
      <c r="T235" s="7">
        <f>T211/'otras variables'!T14</f>
        <v>-6.9900303126798399E-3</v>
      </c>
      <c r="U235" s="7">
        <f>U211/'otras variables'!U14</f>
        <v>-3.2995174540017764E-3</v>
      </c>
      <c r="V235" s="7">
        <f>V211/'otras variables'!V14</f>
        <v>-1.2120636150293912E-2</v>
      </c>
      <c r="W235" s="7">
        <f>W211/'otras variables'!W14</f>
        <v>6.2528029587246882E-3</v>
      </c>
      <c r="X235" s="7">
        <f>X211/'otras variables'!X14</f>
        <v>2.4036081939423381E-3</v>
      </c>
      <c r="Y235" s="7">
        <v>-1.8399370330870402E-2</v>
      </c>
      <c r="Z235" s="7">
        <v>-7.878969737543335E-3</v>
      </c>
      <c r="AA235" s="7">
        <v>5.5795639793932664E-4</v>
      </c>
      <c r="AB235" s="7">
        <v>-1.4116943192638209E-3</v>
      </c>
      <c r="AC235" s="7">
        <f t="shared" si="145"/>
        <v>-1.5866527932579814E-2</v>
      </c>
      <c r="AD235" s="7"/>
      <c r="AF235" s="7">
        <f>AD211/'otras variables'!$V14</f>
        <v>-9.249339819544674E-3</v>
      </c>
      <c r="AG235" s="7">
        <f>AE211/'otras variables'!$V14</f>
        <v>-2.8712963307492372E-3</v>
      </c>
    </row>
    <row r="236" spans="2:33" x14ac:dyDescent="0.2">
      <c r="B236" s="10" t="s">
        <v>7</v>
      </c>
      <c r="C236" s="7">
        <f>C212/'otras variables'!C15</f>
        <v>-2.1278017654763211E-3</v>
      </c>
      <c r="D236" s="7">
        <f>D212/'otras variables'!D15</f>
        <v>-2.971218177628836E-3</v>
      </c>
      <c r="E236" s="7">
        <f>E212/'otras variables'!E15</f>
        <v>4.7078821096763088E-4</v>
      </c>
      <c r="F236" s="7">
        <f>F212/'otras variables'!F15</f>
        <v>-3.2911348381444395E-3</v>
      </c>
      <c r="G236" s="7">
        <f>G212/'otras variables'!G15</f>
        <v>1.5369522513507122E-3</v>
      </c>
      <c r="H236" s="7">
        <f>H212/'otras variables'!H15</f>
        <v>-7.096202476500617E-3</v>
      </c>
      <c r="I236" s="7">
        <f>I212/'otras variables'!I15</f>
        <v>1.0606178179782357E-3</v>
      </c>
      <c r="J236" s="7">
        <f>J212/'otras variables'!J15</f>
        <v>-4.9399438941364979E-3</v>
      </c>
      <c r="K236" s="7">
        <f>K212/'otras variables'!K15</f>
        <v>-1.1758890829380524E-2</v>
      </c>
      <c r="L236" s="7">
        <f>L212/'otras variables'!L15</f>
        <v>-1.6698305850111846E-2</v>
      </c>
      <c r="M236" s="7">
        <f>M212/'otras variables'!M15</f>
        <v>-3.4582228398391132E-2</v>
      </c>
      <c r="N236" s="7">
        <f>N212/'otras variables'!N15</f>
        <v>-5.453045467258566E-2</v>
      </c>
      <c r="O236" s="7">
        <f>O212/'otras variables'!O15</f>
        <v>-1.5415615102619481E-2</v>
      </c>
      <c r="P236" s="7">
        <f>P212/'otras variables'!P15</f>
        <v>-1.2542672755027583E-2</v>
      </c>
      <c r="Q236" s="7">
        <f>Q212/'otras variables'!Q15</f>
        <v>-1.2049028486445085E-2</v>
      </c>
      <c r="R236" s="7">
        <f>R212/'otras variables'!R15</f>
        <v>-1.4237856465539288E-2</v>
      </c>
      <c r="S236" s="7">
        <f>S212/'otras variables'!S15</f>
        <v>-7.3401635563727849E-3</v>
      </c>
      <c r="T236" s="7">
        <f>T212/'otras variables'!T15</f>
        <v>-1.004504597567674E-2</v>
      </c>
      <c r="U236" s="7">
        <f>U212/'otras variables'!U15</f>
        <v>-2.2401883810321027E-3</v>
      </c>
      <c r="V236" s="7">
        <f>V212/'otras variables'!V15</f>
        <v>-9.4065026467776546E-3</v>
      </c>
      <c r="W236" s="7">
        <f>W212/'otras variables'!W15</f>
        <v>5.6363434490011334E-3</v>
      </c>
      <c r="X236" s="7">
        <f>X212/'otras variables'!X15</f>
        <v>-1.2824019307168522E-3</v>
      </c>
      <c r="Y236" s="7">
        <v>-1.1163776906890568E-2</v>
      </c>
      <c r="Z236" s="7">
        <v>-6.5527874241421858E-3</v>
      </c>
      <c r="AA236" s="7">
        <v>-1.3514856780697594E-5</v>
      </c>
      <c r="AB236" s="7">
        <v>-3.1161996892433721E-3</v>
      </c>
      <c r="AC236" s="7">
        <f t="shared" si="145"/>
        <v>-9.0268166673200985E-3</v>
      </c>
      <c r="AD236" s="7"/>
      <c r="AF236" s="7">
        <f>AD212/'otras variables'!$V15</f>
        <v>-4.511111393658911E-3</v>
      </c>
      <c r="AG236" s="7">
        <f>AE212/'otras variables'!$V15</f>
        <v>-2.723374656171861E-3</v>
      </c>
    </row>
    <row r="237" spans="2:33" x14ac:dyDescent="0.2">
      <c r="B237" s="10" t="s">
        <v>8</v>
      </c>
      <c r="C237" s="7">
        <f>C213/'otras variables'!C16</f>
        <v>-3.0466905572947558E-3</v>
      </c>
      <c r="D237" s="7">
        <f>D213/'otras variables'!D16</f>
        <v>-3.467683138071111E-3</v>
      </c>
      <c r="E237" s="7">
        <f>E213/'otras variables'!E16</f>
        <v>-3.7019583041512697E-3</v>
      </c>
      <c r="F237" s="7">
        <f>F213/'otras variables'!F16</f>
        <v>-6.0927420293088617E-3</v>
      </c>
      <c r="G237" s="7">
        <f>G213/'otras variables'!G16</f>
        <v>-6.5596964746521963E-3</v>
      </c>
      <c r="H237" s="7">
        <f>H213/'otras variables'!H16</f>
        <v>-7.6028366653758854E-3</v>
      </c>
      <c r="I237" s="7">
        <f>I213/'otras variables'!I16</f>
        <v>-9.1692544854836862E-3</v>
      </c>
      <c r="J237" s="7">
        <f>J213/'otras variables'!J16</f>
        <v>-8.5383791148242617E-3</v>
      </c>
      <c r="K237" s="7">
        <f>K213/'otras variables'!K16</f>
        <v>-2.9073341613193793E-2</v>
      </c>
      <c r="L237" s="7">
        <f>L213/'otras variables'!L16</f>
        <v>-2.5327271416553838E-2</v>
      </c>
      <c r="M237" s="7">
        <f>M213/'otras variables'!M16</f>
        <v>-4.8560803058353919E-2</v>
      </c>
      <c r="N237" s="7">
        <f>N213/'otras variables'!N16</f>
        <v>-5.3799275851993685E-2</v>
      </c>
      <c r="O237" s="7">
        <f>O213/'otras variables'!O16</f>
        <v>-2.8110727815691305E-2</v>
      </c>
      <c r="P237" s="7">
        <f>P213/'otras variables'!P16</f>
        <v>-2.1561764990875702E-2</v>
      </c>
      <c r="Q237" s="7">
        <f>Q213/'otras variables'!Q16</f>
        <v>-2.6759467626840859E-2</v>
      </c>
      <c r="R237" s="7">
        <f>R213/'otras variables'!R16</f>
        <v>-2.8523859863788564E-2</v>
      </c>
      <c r="S237" s="7">
        <f>S213/'otras variables'!S16</f>
        <v>-9.0971528534933566E-3</v>
      </c>
      <c r="T237" s="7">
        <f>T213/'otras variables'!T16</f>
        <v>-5.4688219659826988E-3</v>
      </c>
      <c r="U237" s="7">
        <f>U213/'otras variables'!U16</f>
        <v>-4.264304524502968E-3</v>
      </c>
      <c r="V237" s="7">
        <f>V213/'otras variables'!V16</f>
        <v>-6.4672428340044191E-3</v>
      </c>
      <c r="W237" s="7">
        <f>W213/'otras variables'!W16</f>
        <v>-4.9567434227721745E-3</v>
      </c>
      <c r="X237" s="7">
        <f>X213/'otras variables'!X16</f>
        <v>-3.6197950665089076E-3</v>
      </c>
      <c r="Y237" s="7">
        <v>-1.4318492079705231E-2</v>
      </c>
      <c r="Z237" s="7">
        <v>-1.2348467177673631E-2</v>
      </c>
      <c r="AA237" s="7">
        <v>-5.0412848814076101E-3</v>
      </c>
      <c r="AB237" s="7">
        <v>-5.4172495654290524E-3</v>
      </c>
      <c r="AC237" s="7">
        <f t="shared" si="145"/>
        <v>-1.4649819514535912E-2</v>
      </c>
      <c r="AD237" s="7"/>
      <c r="AF237" s="7">
        <f>AD213/'otras variables'!$V16</f>
        <v>-3.6672972060012039E-3</v>
      </c>
      <c r="AG237" s="7">
        <f>AE213/'otras variables'!$V16</f>
        <v>-1.9283836054518385E-3</v>
      </c>
    </row>
    <row r="238" spans="2:33" x14ac:dyDescent="0.2">
      <c r="B238" s="10" t="s">
        <v>9</v>
      </c>
      <c r="C238" s="7">
        <f>C214/'otras variables'!C17</f>
        <v>-8.5579508619205331E-3</v>
      </c>
      <c r="D238" s="7">
        <f>D214/'otras variables'!D17</f>
        <v>-1.3546151477581207E-2</v>
      </c>
      <c r="E238" s="7">
        <f>E214/'otras variables'!E17</f>
        <v>1.5409898405556566E-2</v>
      </c>
      <c r="F238" s="7">
        <f>F214/'otras variables'!F17</f>
        <v>-2.2863203130185899E-3</v>
      </c>
      <c r="G238" s="7">
        <f>G214/'otras variables'!G17</f>
        <v>3.2072517530125359E-3</v>
      </c>
      <c r="H238" s="7">
        <f>H214/'otras variables'!H17</f>
        <v>2.0963298962912845E-2</v>
      </c>
      <c r="I238" s="7">
        <f>I214/'otras variables'!I17</f>
        <v>4.9672355623159017E-3</v>
      </c>
      <c r="J238" s="7">
        <f>J214/'otras variables'!J17</f>
        <v>5.4087300432806582E-3</v>
      </c>
      <c r="K238" s="7">
        <f>K214/'otras variables'!K17</f>
        <v>-1.375355352644674E-2</v>
      </c>
      <c r="L238" s="7">
        <f>L214/'otras variables'!L17</f>
        <v>-1.7947817393970184E-2</v>
      </c>
      <c r="M238" s="7">
        <f>M214/'otras variables'!M17</f>
        <v>-3.8433270220793896E-2</v>
      </c>
      <c r="N238" s="7">
        <f>N214/'otras variables'!N17</f>
        <v>-8.9355892285389968E-2</v>
      </c>
      <c r="O238" s="7">
        <f>O214/'otras variables'!O17</f>
        <v>-1.0782243566897434E-2</v>
      </c>
      <c r="P238" s="7">
        <f>P214/'otras variables'!P17</f>
        <v>-1.0083553378550254E-2</v>
      </c>
      <c r="Q238" s="7">
        <f>Q214/'otras variables'!Q17</f>
        <v>-2.5140707192820941E-2</v>
      </c>
      <c r="R238" s="7">
        <f>R214/'otras variables'!R17</f>
        <v>-2.7314477443883271E-2</v>
      </c>
      <c r="S238" s="7">
        <f>S214/'otras variables'!S17</f>
        <v>-1.6536658448235639E-2</v>
      </c>
      <c r="T238" s="7">
        <f>T214/'otras variables'!T17</f>
        <v>-8.7697389643604986E-3</v>
      </c>
      <c r="U238" s="7">
        <f>U214/'otras variables'!U17</f>
        <v>-2.4890186984045091E-3</v>
      </c>
      <c r="V238" s="7">
        <f>V214/'otras variables'!V17</f>
        <v>-1.1405364644861072E-2</v>
      </c>
      <c r="W238" s="7">
        <f>W214/'otras variables'!W17</f>
        <v>-2.54094588722234E-3</v>
      </c>
      <c r="X238" s="7">
        <f>X214/'otras variables'!X17</f>
        <v>2.3729115775179121E-3</v>
      </c>
      <c r="Y238" s="7">
        <v>-1.2229632217362828E-2</v>
      </c>
      <c r="Z238" s="7">
        <v>-6.1922908757189353E-3</v>
      </c>
      <c r="AA238" s="7">
        <v>1.4821237072232391E-2</v>
      </c>
      <c r="AB238" s="7">
        <v>-1.315267108710168E-3</v>
      </c>
      <c r="AC238" s="7">
        <f t="shared" si="145"/>
        <v>-9.6742419665123165E-3</v>
      </c>
      <c r="AD238" s="7"/>
      <c r="AF238" s="7">
        <f>AD214/'otras variables'!$V17</f>
        <v>-8.8708391682252776E-3</v>
      </c>
      <c r="AG238" s="7">
        <f>AE214/'otras variables'!$V17</f>
        <v>-3.7043064658523138E-3</v>
      </c>
    </row>
    <row r="239" spans="2:33" x14ac:dyDescent="0.2">
      <c r="B239" s="10" t="s">
        <v>10</v>
      </c>
      <c r="C239" s="7">
        <f>C215/'otras variables'!C18</f>
        <v>-5.289192896954599E-3</v>
      </c>
      <c r="D239" s="7">
        <f>D215/'otras variables'!D18</f>
        <v>-5.1588419930736719E-3</v>
      </c>
      <c r="E239" s="7">
        <f>E215/'otras variables'!E18</f>
        <v>7.7953417220564674E-5</v>
      </c>
      <c r="F239" s="7">
        <f>F215/'otras variables'!F18</f>
        <v>-1.4080281248277139E-3</v>
      </c>
      <c r="G239" s="7">
        <f>G215/'otras variables'!G18</f>
        <v>-1.76024283046325E-3</v>
      </c>
      <c r="H239" s="7">
        <f>H215/'otras variables'!H18</f>
        <v>-3.017788196431372E-3</v>
      </c>
      <c r="I239" s="7">
        <f>I215/'otras variables'!I18</f>
        <v>-1.59403996523226E-3</v>
      </c>
      <c r="J239" s="7">
        <f>J215/'otras variables'!J18</f>
        <v>-1.9604713022913612E-4</v>
      </c>
      <c r="K239" s="7">
        <f>K215/'otras variables'!K18</f>
        <v>-6.5457308058267556E-3</v>
      </c>
      <c r="L239" s="7">
        <f>L215/'otras variables'!L18</f>
        <v>-1.0390085549477898E-2</v>
      </c>
      <c r="M239" s="7">
        <f>M215/'otras variables'!M18</f>
        <v>-3.3311452764597793E-2</v>
      </c>
      <c r="N239" s="7">
        <f>N215/'otras variables'!N18</f>
        <v>-5.1212172947022599E-2</v>
      </c>
      <c r="O239" s="7">
        <f>O215/'otras variables'!O18</f>
        <v>-1.3488513243265022E-2</v>
      </c>
      <c r="P239" s="7">
        <f>P215/'otras variables'!P18</f>
        <v>-1.1349013045690496E-2</v>
      </c>
      <c r="Q239" s="7">
        <f>Q215/'otras variables'!Q18</f>
        <v>-1.0020237373333728E-2</v>
      </c>
      <c r="R239" s="7">
        <f>R215/'otras variables'!R18</f>
        <v>-7.3411852368270763E-3</v>
      </c>
      <c r="S239" s="7">
        <f>S215/'otras variables'!S18</f>
        <v>-5.8339104901054479E-3</v>
      </c>
      <c r="T239" s="7">
        <f>T215/'otras variables'!T18</f>
        <v>-2.0961976806183366E-3</v>
      </c>
      <c r="U239" s="7">
        <f>U215/'otras variables'!U18</f>
        <v>2.1141604013176153E-3</v>
      </c>
      <c r="V239" s="7">
        <f>V215/'otras variables'!V18</f>
        <v>-4.3668198275625212E-3</v>
      </c>
      <c r="W239" s="7">
        <f>W215/'otras variables'!W18</f>
        <v>-1.0061660927824978E-3</v>
      </c>
      <c r="X239" s="7">
        <f>X215/'otras variables'!X18</f>
        <v>-1.3628698241258789E-3</v>
      </c>
      <c r="Y239" s="7">
        <v>-5.6049172836115891E-3</v>
      </c>
      <c r="Z239" s="7">
        <v>-9.5531438227997175E-4</v>
      </c>
      <c r="AA239" s="7">
        <v>2.3338303047791761E-3</v>
      </c>
      <c r="AB239" s="7">
        <v>1.8128403737702734E-3</v>
      </c>
      <c r="AC239" s="7">
        <f t="shared" si="145"/>
        <v>-6.8065378148943071E-3</v>
      </c>
      <c r="AD239" s="7"/>
      <c r="AF239" s="7">
        <f>AD215/'otras variables'!$V18</f>
        <v>-1.2276824426243388E-3</v>
      </c>
      <c r="AG239" s="7">
        <f>AE215/'otras variables'!$V18</f>
        <v>-2.8594122714288395E-3</v>
      </c>
    </row>
    <row r="240" spans="2:33" x14ac:dyDescent="0.2">
      <c r="B240" s="10" t="s">
        <v>21</v>
      </c>
      <c r="C240" s="7">
        <f>C216/'otras variables'!C19</f>
        <v>-3.6258806554225749E-3</v>
      </c>
      <c r="D240" s="7">
        <f>D216/'otras variables'!D19</f>
        <v>-1.1671541876665453E-2</v>
      </c>
      <c r="E240" s="7">
        <f>E216/'otras variables'!E19</f>
        <v>-9.2134684982343468E-3</v>
      </c>
      <c r="F240" s="7">
        <f>F216/'otras variables'!F19</f>
        <v>-2.9018524216171725E-3</v>
      </c>
      <c r="G240" s="7">
        <f>G216/'otras variables'!G19</f>
        <v>7.2285708285163206E-4</v>
      </c>
      <c r="H240" s="7">
        <f>H216/'otras variables'!H19</f>
        <v>-8.3614837625475193E-3</v>
      </c>
      <c r="I240" s="7">
        <f>I216/'otras variables'!I19</f>
        <v>2.4328299251616175E-4</v>
      </c>
      <c r="J240" s="7">
        <f>J216/'otras variables'!J19</f>
        <v>-4.4542091352453876E-3</v>
      </c>
      <c r="K240" s="7">
        <f>K216/'otras variables'!K19</f>
        <v>-9.4466433136964241E-3</v>
      </c>
      <c r="L240" s="7">
        <f>L216/'otras variables'!L19</f>
        <v>-4.8191708957243734E-3</v>
      </c>
      <c r="M240" s="7">
        <f>M216/'otras variables'!M19</f>
        <v>-1.0251308156448516E-2</v>
      </c>
      <c r="N240" s="7">
        <f>N216/'otras variables'!N19</f>
        <v>-2.4880928657837E-2</v>
      </c>
      <c r="O240" s="7">
        <f>O216/'otras variables'!O19</f>
        <v>-1.019346807590645E-2</v>
      </c>
      <c r="P240" s="7">
        <f>P216/'otras variables'!P19</f>
        <v>-9.7030320838309581E-3</v>
      </c>
      <c r="Q240" s="7">
        <f>Q216/'otras variables'!Q19</f>
        <v>-1.4192639324862456E-2</v>
      </c>
      <c r="R240" s="7">
        <f>R216/'otras variables'!R19</f>
        <v>-1.3650304769003255E-2</v>
      </c>
      <c r="S240" s="7">
        <f>S216/'otras variables'!S19</f>
        <v>-7.0108242496625195E-3</v>
      </c>
      <c r="T240" s="7">
        <f>T216/'otras variables'!T19</f>
        <v>-5.098616454973978E-3</v>
      </c>
      <c r="U240" s="7">
        <f>U216/'otras variables'!U19</f>
        <v>-2.5136977925735693E-3</v>
      </c>
      <c r="V240" s="7">
        <f>V216/'otras variables'!V19</f>
        <v>-2.6385672311099919E-3</v>
      </c>
      <c r="W240" s="7">
        <f>W216/'otras variables'!W19</f>
        <v>-2.2428866027476331E-4</v>
      </c>
      <c r="X240" s="7">
        <f>X216/'otras variables'!X19</f>
        <v>2.7026993803644902E-3</v>
      </c>
      <c r="Y240" s="7">
        <v>-7.6463445346902498E-3</v>
      </c>
      <c r="Z240" s="7">
        <v>-7.4711200660626783E-3</v>
      </c>
      <c r="AA240" s="7">
        <v>-1.7647428850263369E-3</v>
      </c>
      <c r="AB240" s="7">
        <v>-3.170929833392682E-3</v>
      </c>
      <c r="AC240" s="7">
        <f t="shared" si="145"/>
        <v>-6.5860086107337075E-3</v>
      </c>
      <c r="AD240" s="7"/>
      <c r="AF240" s="7">
        <f>AD216/'otras variables'!$V19</f>
        <v>-1.1450386097269776E-3</v>
      </c>
      <c r="AG240" s="7">
        <f>AE216/'otras variables'!$V19</f>
        <v>-1.4893799307680615E-3</v>
      </c>
    </row>
    <row r="241" spans="2:33" x14ac:dyDescent="0.2">
      <c r="B241" s="10" t="s">
        <v>24</v>
      </c>
      <c r="C241" s="7">
        <f>C217/'otras variables'!C20</f>
        <v>-1.2724742817041739E-3</v>
      </c>
      <c r="D241" s="7">
        <f>D217/'otras variables'!D20</f>
        <v>-2.6251744428417269E-3</v>
      </c>
      <c r="E241" s="7">
        <f>E217/'otras variables'!E20</f>
        <v>-5.8481668867240658E-3</v>
      </c>
      <c r="F241" s="7">
        <f>F217/'otras variables'!F20</f>
        <v>-6.2187071939485469E-3</v>
      </c>
      <c r="G241" s="7">
        <f>G217/'otras variables'!G20</f>
        <v>-3.6742548909614341E-4</v>
      </c>
      <c r="H241" s="7">
        <f>H217/'otras variables'!H20</f>
        <v>1.0350707099964867E-2</v>
      </c>
      <c r="I241" s="7">
        <f>I217/'otras variables'!I20</f>
        <v>6.4008558329842428E-3</v>
      </c>
      <c r="J241" s="7">
        <f>J217/'otras variables'!J20</f>
        <v>-1.0719882641583474E-3</v>
      </c>
      <c r="K241" s="7">
        <f>K217/'otras variables'!K20</f>
        <v>-2.8627110781179552E-2</v>
      </c>
      <c r="L241" s="7">
        <f>L217/'otras variables'!L20</f>
        <v>-2.5117164343702411E-2</v>
      </c>
      <c r="M241" s="7">
        <f>M217/'otras variables'!M20</f>
        <v>-5.5315239183595794E-2</v>
      </c>
      <c r="N241" s="7">
        <f>N217/'otras variables'!N20</f>
        <v>-7.0568186620470083E-2</v>
      </c>
      <c r="O241" s="7">
        <f>O217/'otras variables'!O20</f>
        <v>-3.2668372262514893E-2</v>
      </c>
      <c r="P241" s="7">
        <f>P217/'otras variables'!P20</f>
        <v>-3.214601608851643E-2</v>
      </c>
      <c r="Q241" s="7">
        <f>Q217/'otras variables'!Q20</f>
        <v>-2.9200303638234296E-2</v>
      </c>
      <c r="R241" s="7">
        <f>R217/'otras variables'!R20</f>
        <v>-2.4989397932050107E-2</v>
      </c>
      <c r="S241" s="7">
        <f>S217/'otras variables'!S20</f>
        <v>-1.7262583887390208E-2</v>
      </c>
      <c r="T241" s="7">
        <f>T217/'otras variables'!T20</f>
        <v>-1.4476570193996825E-2</v>
      </c>
      <c r="U241" s="7">
        <f>U217/'otras variables'!U20</f>
        <v>-1.3398133287450603E-2</v>
      </c>
      <c r="V241" s="7">
        <f>V217/'otras variables'!V20</f>
        <v>-1.8087653138774609E-2</v>
      </c>
      <c r="W241" s="7">
        <f>W217/'otras variables'!W20</f>
        <v>-1.0329735938302068E-2</v>
      </c>
      <c r="X241" s="7">
        <f>X217/'otras variables'!X20</f>
        <v>-1.4700834952411777E-2</v>
      </c>
      <c r="Y241" s="7">
        <v>-2.8245536878442494E-2</v>
      </c>
      <c r="Z241" s="7">
        <v>-2.2490670576161029E-2</v>
      </c>
      <c r="AA241" s="7">
        <v>-1.1673877796717495E-2</v>
      </c>
      <c r="AB241" s="7">
        <v>-1.5613295935856843E-2</v>
      </c>
      <c r="AC241" s="7">
        <f t="shared" si="145"/>
        <v>-1.7906271425434286E-2</v>
      </c>
      <c r="AD241" s="7"/>
      <c r="AF241" s="7">
        <f>AD217/'otras variables'!$V20</f>
        <v>-1.4990452258847448E-2</v>
      </c>
      <c r="AG241" s="7">
        <f>AE217/'otras variables'!$V20</f>
        <v>-2.3848446775439121E-3</v>
      </c>
    </row>
    <row r="242" spans="2:33" x14ac:dyDescent="0.2">
      <c r="B242" s="10" t="s">
        <v>20</v>
      </c>
      <c r="C242" s="7">
        <f>C218/'otras variables'!C21</f>
        <v>2.5051198386702822E-3</v>
      </c>
      <c r="D242" s="7">
        <f>D218/'otras variables'!D21</f>
        <v>-5.621412311883003E-3</v>
      </c>
      <c r="E242" s="7">
        <f>E218/'otras variables'!E21</f>
        <v>4.7962811051606652E-3</v>
      </c>
      <c r="F242" s="7">
        <f>F218/'otras variables'!F21</f>
        <v>1.0348022474426526E-3</v>
      </c>
      <c r="G242" s="7">
        <f>G218/'otras variables'!G21</f>
        <v>1.3858927619740961E-4</v>
      </c>
      <c r="H242" s="7">
        <f>H218/'otras variables'!H21</f>
        <v>9.5376225052833906E-3</v>
      </c>
      <c r="I242" s="7">
        <f>I218/'otras variables'!I21</f>
        <v>2.3647706787642091E-2</v>
      </c>
      <c r="J242" s="7">
        <f>J218/'otras variables'!J21</f>
        <v>7.76751490180848E-3</v>
      </c>
      <c r="K242" s="7">
        <f>K218/'otras variables'!K21</f>
        <v>-4.8494991947023162E-2</v>
      </c>
      <c r="L242" s="7">
        <f>L218/'otras variables'!L21</f>
        <v>-3.3190839953993245E-2</v>
      </c>
      <c r="M242" s="7">
        <f>M218/'otras variables'!M21</f>
        <v>-3.8500122037597818E-2</v>
      </c>
      <c r="N242" s="7">
        <f>N218/'otras variables'!N21</f>
        <v>-3.1545811652554656E-2</v>
      </c>
      <c r="O242" s="7">
        <f>O218/'otras variables'!O21</f>
        <v>-1.7995387857314051E-2</v>
      </c>
      <c r="P242" s="7">
        <f>P218/'otras variables'!P21</f>
        <v>-1.47350872070611E-2</v>
      </c>
      <c r="Q242" s="7">
        <f>Q218/'otras variables'!Q21</f>
        <v>-8.3974783572133057E-3</v>
      </c>
      <c r="R242" s="7">
        <f>R218/'otras variables'!R21</f>
        <v>-1.4548898185487869E-2</v>
      </c>
      <c r="S242" s="7">
        <f>S218/'otras variables'!S21</f>
        <v>-7.5211034963049784E-3</v>
      </c>
      <c r="T242" s="7">
        <f>T218/'otras variables'!T21</f>
        <v>1.2119924660093644E-2</v>
      </c>
      <c r="U242" s="7">
        <f>U218/'otras variables'!U21</f>
        <v>5.0879278735344643E-3</v>
      </c>
      <c r="V242" s="7">
        <f>V218/'otras variables'!V21</f>
        <v>4.1624061807999969E-3</v>
      </c>
      <c r="W242" s="7">
        <f>W218/'otras variables'!W21</f>
        <v>-9.0276173821229426E-3</v>
      </c>
      <c r="X242" s="7">
        <f>X218/'otras variables'!X21</f>
        <v>1.2866455790005015E-2</v>
      </c>
      <c r="Y242" s="7">
        <v>1.331270338224093E-2</v>
      </c>
      <c r="Z242" s="7">
        <v>9.3291888778771533E-3</v>
      </c>
      <c r="AA242" s="7">
        <v>1.0180584408371116E-2</v>
      </c>
      <c r="AB242" s="7">
        <v>2.0412456582704849E-2</v>
      </c>
      <c r="AC242" s="7">
        <f t="shared" si="145"/>
        <v>-3.5645948450278454E-3</v>
      </c>
      <c r="AD242" s="7"/>
      <c r="AF242" s="7">
        <f>AD218/'otras variables'!$V21</f>
        <v>4.688687422050572E-3</v>
      </c>
      <c r="AG242" s="7">
        <f>AE218/'otras variables'!$V21</f>
        <v>0</v>
      </c>
    </row>
    <row r="243" spans="2:33" x14ac:dyDescent="0.2">
      <c r="B243" s="10" t="s">
        <v>11</v>
      </c>
      <c r="C243" s="7">
        <f>C219/'otras variables'!C22</f>
        <v>-8.3657181846636397E-3</v>
      </c>
      <c r="D243" s="7">
        <f>D219/'otras variables'!D22</f>
        <v>-4.7683097371936552E-3</v>
      </c>
      <c r="E243" s="7">
        <f>E219/'otras variables'!E22</f>
        <v>-1.4432828623330055E-3</v>
      </c>
      <c r="F243" s="7">
        <f>F219/'otras variables'!F22</f>
        <v>-6.6688818469201527E-3</v>
      </c>
      <c r="G243" s="7">
        <f>G219/'otras variables'!G22</f>
        <v>-2.9863902338123503E-3</v>
      </c>
      <c r="H243" s="7">
        <f>H219/'otras variables'!H22</f>
        <v>-5.8382569300109764E-4</v>
      </c>
      <c r="I243" s="7">
        <f>I219/'otras variables'!I22</f>
        <v>-9.445968319031911E-3</v>
      </c>
      <c r="J243" s="7">
        <f>J219/'otras variables'!J22</f>
        <v>-1.0067762332851549E-2</v>
      </c>
      <c r="K243" s="7">
        <f>K219/'otras variables'!K22</f>
        <v>-1.3580192125768099E-2</v>
      </c>
      <c r="L243" s="7">
        <f>L219/'otras variables'!L22</f>
        <v>-9.7553843703792574E-3</v>
      </c>
      <c r="M243" s="7">
        <f>M219/'otras variables'!M22</f>
        <v>-4.4250377914523568E-2</v>
      </c>
      <c r="N243" s="7">
        <f>N219/'otras variables'!N22</f>
        <v>-4.0341754094877738E-2</v>
      </c>
      <c r="O243" s="7">
        <f>O219/'otras variables'!O22</f>
        <v>-1.1654996392189318E-2</v>
      </c>
      <c r="P243" s="7">
        <f>P219/'otras variables'!P22</f>
        <v>-1.0743923879962515E-2</v>
      </c>
      <c r="Q243" s="7">
        <f>Q219/'otras variables'!Q22</f>
        <v>-1.3140828436856824E-2</v>
      </c>
      <c r="R243" s="7">
        <f>R219/'otras variables'!R22</f>
        <v>-1.205660879243267E-2</v>
      </c>
      <c r="S243" s="7">
        <f>S219/'otras variables'!S22</f>
        <v>-5.4899163960595377E-3</v>
      </c>
      <c r="T243" s="7">
        <f>T219/'otras variables'!T22</f>
        <v>-3.4994350222491669E-3</v>
      </c>
      <c r="U243" s="7">
        <f>U219/'otras variables'!U22</f>
        <v>-2.4437970321830615E-3</v>
      </c>
      <c r="V243" s="7">
        <f>V219/'otras variables'!V22</f>
        <v>-4.0703455203247047E-3</v>
      </c>
      <c r="W243" s="7">
        <f>W219/'otras variables'!W22</f>
        <v>1.1831672277467505E-2</v>
      </c>
      <c r="X243" s="7">
        <f>X219/'otras variables'!X22</f>
        <v>-2.3202451014115325E-4</v>
      </c>
      <c r="Y243" s="7">
        <v>-6.6919719295456849E-3</v>
      </c>
      <c r="Z243" s="7">
        <v>-5.9179222365928043E-3</v>
      </c>
      <c r="AA243" s="7">
        <v>-1.7998739908219028E-4</v>
      </c>
      <c r="AB243" s="7">
        <v>-5.4427216057253347E-3</v>
      </c>
      <c r="AC243" s="7">
        <f t="shared" si="145"/>
        <v>-8.5381020996628237E-3</v>
      </c>
      <c r="AD243" s="7"/>
      <c r="AF243" s="7">
        <f>AD219/'otras variables'!$V22</f>
        <v>-1.6959773001352936E-3</v>
      </c>
      <c r="AG243" s="7">
        <f>AE219/'otras variables'!$V22</f>
        <v>-2.71356368021647E-3</v>
      </c>
    </row>
    <row r="244" spans="2:33" x14ac:dyDescent="0.2">
      <c r="B244" s="10" t="s">
        <v>22</v>
      </c>
      <c r="C244" s="7">
        <f>C220/'otras variables'!C23</f>
        <v>-1.8240399666289975E-2</v>
      </c>
      <c r="D244" s="7">
        <f>D220/'otras variables'!D23</f>
        <v>-1.696241755965815E-2</v>
      </c>
      <c r="E244" s="7">
        <f>E220/'otras variables'!E23</f>
        <v>-1.543014475372145E-2</v>
      </c>
      <c r="F244" s="7">
        <f>F220/'otras variables'!F23</f>
        <v>-2.1040588677787908E-2</v>
      </c>
      <c r="G244" s="7">
        <f>G220/'otras variables'!G23</f>
        <v>-1.4320026681628344E-2</v>
      </c>
      <c r="H244" s="7">
        <f>H220/'otras variables'!H23</f>
        <v>-5.3688562300723509E-3</v>
      </c>
      <c r="I244" s="7">
        <f>I220/'otras variables'!I23</f>
        <v>1.1652934399008494E-3</v>
      </c>
      <c r="J244" s="7">
        <f>J220/'otras variables'!J23</f>
        <v>-1.2319149831253014E-2</v>
      </c>
      <c r="K244" s="7">
        <f>K220/'otras variables'!K23</f>
        <v>-2.2147092018451272E-2</v>
      </c>
      <c r="L244" s="7">
        <f>L220/'otras variables'!L23</f>
        <v>-2.9711121154578506E-2</v>
      </c>
      <c r="M244" s="7">
        <f>M220/'otras variables'!M23</f>
        <v>-5.3477487771100701E-2</v>
      </c>
      <c r="N244" s="7">
        <f>N220/'otras variables'!N23</f>
        <v>-6.7287313992424519E-2</v>
      </c>
      <c r="O244" s="7">
        <f>O220/'otras variables'!O23</f>
        <v>-3.9116416570609235E-2</v>
      </c>
      <c r="P244" s="7">
        <f>P220/'otras variables'!P23</f>
        <v>-2.2648914865676772E-2</v>
      </c>
      <c r="Q244" s="7">
        <f>Q220/'otras variables'!Q23</f>
        <v>-2.6733626077093901E-2</v>
      </c>
      <c r="R244" s="7">
        <f>R220/'otras variables'!R23</f>
        <v>-2.6700429007869494E-2</v>
      </c>
      <c r="S244" s="7">
        <f>S220/'otras variables'!S23</f>
        <v>-1.5625517661872323E-2</v>
      </c>
      <c r="T244" s="7">
        <f>T220/'otras variables'!T23</f>
        <v>-7.8970231155239077E-3</v>
      </c>
      <c r="U244" s="7">
        <f>U220/'otras variables'!U23</f>
        <v>-1.4070525337241331E-2</v>
      </c>
      <c r="V244" s="7">
        <f>V220/'otras variables'!V23</f>
        <v>-1.9444224281640544E-2</v>
      </c>
      <c r="W244" s="7">
        <f>W220/'otras variables'!W23</f>
        <v>-1.0795710243328144E-2</v>
      </c>
      <c r="X244" s="7">
        <f>X220/'otras variables'!X23</f>
        <v>-9.9619142260550086E-3</v>
      </c>
      <c r="Y244" s="7">
        <v>-2.9602648052095205E-2</v>
      </c>
      <c r="Z244" s="7">
        <v>-2.2068526210903865E-2</v>
      </c>
      <c r="AA244" s="7">
        <v>-1.9267153159698808E-2</v>
      </c>
      <c r="AB244" s="7">
        <v>-2.5249093266314089E-2</v>
      </c>
      <c r="AC244" s="7">
        <f t="shared" si="145"/>
        <v>-2.1704654883576462E-2</v>
      </c>
      <c r="AD244" s="7"/>
      <c r="AF244" s="7">
        <f>AD220/'otras variables'!$V23</f>
        <v>-1.701802873847684E-2</v>
      </c>
      <c r="AG244" s="7">
        <f>AE220/'otras variables'!$V23</f>
        <v>-1.9929463390273286E-3</v>
      </c>
    </row>
    <row r="245" spans="2:33" x14ac:dyDescent="0.2">
      <c r="B245" s="10" t="s">
        <v>12</v>
      </c>
      <c r="C245" s="7">
        <f>C221/'otras variables'!C24</f>
        <v>8.1882852556366716E-3</v>
      </c>
      <c r="D245" s="7">
        <f>D221/'otras variables'!D24</f>
        <v>3.4407284857154372E-3</v>
      </c>
      <c r="E245" s="7">
        <f>E221/'otras variables'!E24</f>
        <v>1.7380027354859553E-3</v>
      </c>
      <c r="F245" s="7">
        <f>F221/'otras variables'!F24</f>
        <v>-3.2108434299093977E-3</v>
      </c>
      <c r="G245" s="7">
        <f>G221/'otras variables'!G24</f>
        <v>-8.5065632098449081E-4</v>
      </c>
      <c r="H245" s="7">
        <f>H221/'otras variables'!H24</f>
        <v>7.4910107870555329E-3</v>
      </c>
      <c r="I245" s="7">
        <f>I221/'otras variables'!I24</f>
        <v>1.2202471779169196E-2</v>
      </c>
      <c r="J245" s="7">
        <f>J221/'otras variables'!J24</f>
        <v>1.1076264091862553E-2</v>
      </c>
      <c r="K245" s="7">
        <f>K221/'otras variables'!K24</f>
        <v>-1.2324146742641911E-2</v>
      </c>
      <c r="L245" s="7">
        <f>L221/'otras variables'!L24</f>
        <v>-3.9936730082846428E-2</v>
      </c>
      <c r="M245" s="7">
        <f>M221/'otras variables'!M24</f>
        <v>-2.4891633269618997E-2</v>
      </c>
      <c r="N245" s="7">
        <f>N221/'otras variables'!N24</f>
        <v>-2.7740162405162833E-2</v>
      </c>
      <c r="O245" s="7">
        <f>O221/'otras variables'!O24</f>
        <v>-1.5073811804786369E-2</v>
      </c>
      <c r="P245" s="7">
        <f>P221/'otras variables'!P24</f>
        <v>-1.2721951192915781E-2</v>
      </c>
      <c r="Q245" s="7">
        <f>Q221/'otras variables'!Q24</f>
        <v>-1.0929005689592498E-2</v>
      </c>
      <c r="R245" s="7">
        <f>R221/'otras variables'!R24</f>
        <v>-7.5242358869184595E-3</v>
      </c>
      <c r="S245" s="7">
        <f>S221/'otras variables'!S24</f>
        <v>-6.8824855223490692E-3</v>
      </c>
      <c r="T245" s="7">
        <f>T221/'otras variables'!T24</f>
        <v>1.5489670433596753E-2</v>
      </c>
      <c r="U245" s="7">
        <f>U221/'otras variables'!U24</f>
        <v>7.5663380423259567E-3</v>
      </c>
      <c r="V245" s="7">
        <f>V221/'otras variables'!V24</f>
        <v>4.6319586755823004E-3</v>
      </c>
      <c r="W245" s="7">
        <f>W221/'otras variables'!W24</f>
        <v>-7.5125454616268737E-3</v>
      </c>
      <c r="X245" s="7">
        <f>X221/'otras variables'!X24</f>
        <v>1.0217943614479591E-2</v>
      </c>
      <c r="Y245" s="7">
        <v>-3.4790871635711844E-4</v>
      </c>
      <c r="Z245" s="7">
        <v>-8.99155067441414E-4</v>
      </c>
      <c r="AA245" s="7">
        <v>-6.3746595929048506E-3</v>
      </c>
      <c r="AB245" s="7">
        <v>7.2204821146852898E-4</v>
      </c>
      <c r="AC245" s="7">
        <f t="shared" si="145"/>
        <v>-3.632892656679924E-3</v>
      </c>
      <c r="AD245" s="7"/>
      <c r="AF245" s="7">
        <f>AD221/'otras variables'!$V24</f>
        <v>4.4293948851049404E-3</v>
      </c>
      <c r="AG245" s="7">
        <f>AE221/'otras variables'!$V24</f>
        <v>0</v>
      </c>
    </row>
    <row r="246" spans="2:33" x14ac:dyDescent="0.2">
      <c r="B246" s="10" t="s">
        <v>23</v>
      </c>
      <c r="C246" s="7">
        <f>C222/'otras variables'!C25</f>
        <v>-4.979540048560549E-3</v>
      </c>
      <c r="D246" s="7">
        <f>D222/'otras variables'!D25</f>
        <v>-6.198350054850762E-3</v>
      </c>
      <c r="E246" s="7">
        <f>E222/'otras variables'!E25</f>
        <v>-4.8935897709565176E-3</v>
      </c>
      <c r="F246" s="7">
        <f>F222/'otras variables'!F25</f>
        <v>-4.7901818100231095E-3</v>
      </c>
      <c r="G246" s="7">
        <f>G222/'otras variables'!G25</f>
        <v>-8.1681379787000097E-4</v>
      </c>
      <c r="H246" s="7">
        <f>H222/'otras variables'!H25</f>
        <v>-2.9697301039405535E-3</v>
      </c>
      <c r="I246" s="7">
        <f>I222/'otras variables'!I25</f>
        <v>-6.4652832222413708E-4</v>
      </c>
      <c r="J246" s="7">
        <f>J222/'otras variables'!J25</f>
        <v>-3.2346572276784015E-3</v>
      </c>
      <c r="K246" s="7">
        <f>K222/'otras variables'!K25</f>
        <v>-1.7267500705246585E-2</v>
      </c>
      <c r="L246" s="7">
        <f>L222/'otras variables'!L25</f>
        <v>-2.0483988467469606E-2</v>
      </c>
      <c r="M246" s="7">
        <f>M222/'otras variables'!M25</f>
        <v>-3.7659794035474675E-2</v>
      </c>
      <c r="N246" s="7">
        <f>N222/'otras variables'!N25</f>
        <v>-5.1572577726429668E-2</v>
      </c>
      <c r="O246" s="7">
        <f>O222/'otras variables'!O25</f>
        <v>-1.995249728687546E-2</v>
      </c>
      <c r="P246" s="7">
        <f>P222/'otras variables'!P25</f>
        <v>-1.6049426274173124E-2</v>
      </c>
      <c r="Q246" s="7">
        <f>Q222/'otras variables'!Q25</f>
        <v>-1.8113505877976048E-2</v>
      </c>
      <c r="R246" s="7">
        <f>R222/'otras variables'!R25</f>
        <v>-1.750294638962871E-2</v>
      </c>
      <c r="S246" s="7">
        <f>S222/'otras variables'!S25</f>
        <v>-8.5209724915607261E-3</v>
      </c>
      <c r="T246" s="7">
        <f>T222/'otras variables'!T25</f>
        <v>-3.5847137134879911E-3</v>
      </c>
      <c r="U246" s="7">
        <f>U222/'otras variables'!U25</f>
        <v>-2.7295200877565204E-3</v>
      </c>
      <c r="V246" s="7">
        <f>V222/'otras variables'!V25</f>
        <v>-5.8961325966850825E-3</v>
      </c>
      <c r="W246" s="7">
        <f>W222/'otras variables'!W25</f>
        <v>-1.7746149559611051E-3</v>
      </c>
      <c r="X246" s="7">
        <f>X222/'otras variables'!X25</f>
        <v>-2.0044342995524794E-4</v>
      </c>
      <c r="Y246" s="7">
        <v>-1.106630684122132E-2</v>
      </c>
      <c r="Z246" s="7">
        <v>-8.1635187456476702E-3</v>
      </c>
      <c r="AA246" s="7">
        <v>-2.0290655008687033E-3</v>
      </c>
      <c r="AB246" s="7">
        <v>-3.9415535766783314E-3</v>
      </c>
      <c r="AC246" s="7">
        <f t="shared" si="145"/>
        <v>-1.0578402686123102E-2</v>
      </c>
      <c r="AD246" s="7"/>
      <c r="AF246" s="7">
        <f>AD222/'otras variables'!$V25</f>
        <v>-3.4290306378704171E-3</v>
      </c>
      <c r="AG246" s="7">
        <f>AE222/'otras variables'!$V25</f>
        <v>-2.0315419387242593E-3</v>
      </c>
    </row>
    <row r="247" spans="2:33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2:33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I136"/>
  <sheetViews>
    <sheetView tabSelected="1" topLeftCell="A3" zoomScale="125" zoomScaleNormal="125" zoomScalePageLayoutView="125" workbookViewId="0">
      <pane xSplit="11880" topLeftCell="U1" activePane="topRight"/>
      <selection activeCell="F40" sqref="F40:AB40"/>
      <selection pane="topRight" activeCell="Z11" sqref="Z11"/>
    </sheetView>
  </sheetViews>
  <sheetFormatPr baseColWidth="10" defaultRowHeight="16" x14ac:dyDescent="0.2"/>
  <cols>
    <col min="1" max="1" width="10.83203125" customWidth="1"/>
    <col min="2" max="2" width="20.33203125" customWidth="1"/>
    <col min="3" max="3" width="11.6640625" bestFit="1" customWidth="1"/>
    <col min="28" max="28" width="12.5" customWidth="1"/>
    <col min="29" max="29" width="11.6640625" bestFit="1" customWidth="1"/>
    <col min="32" max="32" width="16.6640625" customWidth="1"/>
  </cols>
  <sheetData>
    <row r="4" spans="2:33" x14ac:dyDescent="0.2">
      <c r="B4" s="1" t="s">
        <v>19</v>
      </c>
    </row>
    <row r="5" spans="2:33" x14ac:dyDescent="0.2">
      <c r="B5" t="s">
        <v>32</v>
      </c>
    </row>
    <row r="6" spans="2:33" s="15" customFormat="1" x14ac:dyDescent="0.2">
      <c r="C6" s="15" t="s">
        <v>58</v>
      </c>
      <c r="D6" s="15" t="s">
        <v>58</v>
      </c>
      <c r="E6" s="15" t="s">
        <v>58</v>
      </c>
      <c r="F6" s="15" t="s">
        <v>58</v>
      </c>
      <c r="G6" s="15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15" t="s">
        <v>58</v>
      </c>
      <c r="O6" s="15" t="s">
        <v>58</v>
      </c>
      <c r="P6" s="15" t="s">
        <v>58</v>
      </c>
      <c r="Q6" s="15" t="s">
        <v>58</v>
      </c>
      <c r="R6" s="15" t="s">
        <v>58</v>
      </c>
      <c r="S6" s="15" t="s">
        <v>58</v>
      </c>
      <c r="T6" s="15" t="s">
        <v>58</v>
      </c>
      <c r="U6" s="15" t="s">
        <v>58</v>
      </c>
      <c r="V6" s="15" t="s">
        <v>58</v>
      </c>
      <c r="W6" s="15" t="s">
        <v>58</v>
      </c>
      <c r="X6" s="15" t="s">
        <v>58</v>
      </c>
      <c r="Y6" s="15" t="s">
        <v>58</v>
      </c>
      <c r="Z6" s="15" t="s">
        <v>58</v>
      </c>
      <c r="AA6" s="15" t="s">
        <v>58</v>
      </c>
      <c r="AB6" s="15" t="s">
        <v>58</v>
      </c>
    </row>
    <row r="7" spans="2:33" x14ac:dyDescent="0.2">
      <c r="B7" s="3"/>
      <c r="C7" s="3">
        <v>2000</v>
      </c>
      <c r="D7" s="3">
        <f>C7+1</f>
        <v>2001</v>
      </c>
      <c r="E7" s="3">
        <f t="shared" ref="E7:AB7" si="0">D7+1</f>
        <v>2002</v>
      </c>
      <c r="F7" s="3">
        <f t="shared" si="0"/>
        <v>2003</v>
      </c>
      <c r="G7" s="3">
        <f t="shared" si="0"/>
        <v>2004</v>
      </c>
      <c r="H7" s="3">
        <f t="shared" si="0"/>
        <v>2005</v>
      </c>
      <c r="I7" s="3">
        <f t="shared" si="0"/>
        <v>2006</v>
      </c>
      <c r="J7" s="3">
        <f t="shared" si="0"/>
        <v>2007</v>
      </c>
      <c r="K7" s="3">
        <f t="shared" si="0"/>
        <v>2008</v>
      </c>
      <c r="L7" s="3">
        <f t="shared" si="0"/>
        <v>2009</v>
      </c>
      <c r="M7" s="3">
        <f t="shared" si="0"/>
        <v>2010</v>
      </c>
      <c r="N7" s="3">
        <f t="shared" si="0"/>
        <v>2011</v>
      </c>
      <c r="O7" s="3">
        <f t="shared" si="0"/>
        <v>2012</v>
      </c>
      <c r="P7" s="3">
        <f t="shared" si="0"/>
        <v>2013</v>
      </c>
      <c r="Q7" s="3">
        <f t="shared" si="0"/>
        <v>2014</v>
      </c>
      <c r="R7" s="3">
        <f t="shared" si="0"/>
        <v>2015</v>
      </c>
      <c r="S7" s="3">
        <f t="shared" si="0"/>
        <v>2016</v>
      </c>
      <c r="T7" s="3">
        <f t="shared" si="0"/>
        <v>2017</v>
      </c>
      <c r="U7" s="3">
        <f t="shared" si="0"/>
        <v>2018</v>
      </c>
      <c r="V7" s="3">
        <f t="shared" si="0"/>
        <v>2019</v>
      </c>
      <c r="W7" s="3">
        <f t="shared" si="0"/>
        <v>2020</v>
      </c>
      <c r="X7" s="3">
        <f t="shared" si="0"/>
        <v>2021</v>
      </c>
      <c r="Y7" s="3">
        <f t="shared" si="0"/>
        <v>2022</v>
      </c>
      <c r="Z7" s="3">
        <f t="shared" si="0"/>
        <v>2023</v>
      </c>
      <c r="AA7" s="3">
        <f t="shared" si="0"/>
        <v>2024</v>
      </c>
      <c r="AB7" s="3">
        <f t="shared" si="0"/>
        <v>2025</v>
      </c>
    </row>
    <row r="8" spans="2:33" x14ac:dyDescent="0.2">
      <c r="B8" t="s">
        <v>0</v>
      </c>
      <c r="C8" s="4">
        <v>86568.676000000007</v>
      </c>
      <c r="D8" s="4">
        <v>93709.991999999998</v>
      </c>
      <c r="E8" s="4">
        <v>100949.639</v>
      </c>
      <c r="F8" s="4">
        <v>109668.109</v>
      </c>
      <c r="G8" s="4">
        <v>118493.08100000001</v>
      </c>
      <c r="H8" s="4">
        <v>128578.073</v>
      </c>
      <c r="I8" s="4">
        <v>138535.59099999999</v>
      </c>
      <c r="J8" s="4">
        <v>148025.80900000001</v>
      </c>
      <c r="K8" s="4">
        <v>151226.84899999999</v>
      </c>
      <c r="L8" s="4">
        <v>144878.28899999999</v>
      </c>
      <c r="M8" s="4">
        <v>144752.22500000001</v>
      </c>
      <c r="N8" s="4">
        <v>143389.08600000001</v>
      </c>
      <c r="O8" s="4">
        <v>138007.226</v>
      </c>
      <c r="P8" s="4">
        <v>136048.003</v>
      </c>
      <c r="Q8" s="4">
        <v>137722.02600000001</v>
      </c>
      <c r="R8" s="4">
        <v>144745.56899999999</v>
      </c>
      <c r="S8" s="4">
        <v>148405.36199999999</v>
      </c>
      <c r="T8" s="4">
        <v>155462.81</v>
      </c>
      <c r="U8" s="4">
        <v>160711.36300000001</v>
      </c>
      <c r="V8" s="4">
        <v>165000.524</v>
      </c>
      <c r="W8" s="4">
        <v>148844.318</v>
      </c>
      <c r="X8" s="4">
        <v>164003.435</v>
      </c>
      <c r="Y8" s="4">
        <v>183635.84299999999</v>
      </c>
      <c r="Z8" s="4">
        <v>199406.06700000001</v>
      </c>
      <c r="AA8" s="4">
        <v>212359.14199999999</v>
      </c>
      <c r="AB8" s="4">
        <v>224722.70600000001</v>
      </c>
      <c r="AC8" s="4"/>
      <c r="AD8" s="4"/>
      <c r="AE8" s="4"/>
      <c r="AF8" s="4"/>
      <c r="AG8" s="4"/>
    </row>
    <row r="9" spans="2:33" x14ac:dyDescent="0.2">
      <c r="B9" t="s">
        <v>1</v>
      </c>
      <c r="C9" s="4">
        <v>20071.592000000001</v>
      </c>
      <c r="D9" s="4">
        <v>21577.543000000001</v>
      </c>
      <c r="E9" s="4">
        <v>23368.239000000001</v>
      </c>
      <c r="F9" s="4">
        <v>24975.186000000002</v>
      </c>
      <c r="G9" s="4">
        <v>26638.691999999999</v>
      </c>
      <c r="H9" s="4">
        <v>28663.286</v>
      </c>
      <c r="I9" s="4">
        <v>31098.276000000002</v>
      </c>
      <c r="J9" s="4">
        <v>33853.480000000003</v>
      </c>
      <c r="K9" s="4">
        <v>35141.063000000002</v>
      </c>
      <c r="L9" s="4">
        <v>33564.425000000003</v>
      </c>
      <c r="M9" s="4">
        <v>33828.995000000003</v>
      </c>
      <c r="N9" s="4">
        <v>33368.343999999997</v>
      </c>
      <c r="O9" s="4">
        <v>31963.048999999999</v>
      </c>
      <c r="P9" s="4">
        <v>32082.809000000001</v>
      </c>
      <c r="Q9" s="4">
        <v>32289.054</v>
      </c>
      <c r="R9" s="4">
        <v>32876.311000000002</v>
      </c>
      <c r="S9" s="4">
        <v>34214.690999999999</v>
      </c>
      <c r="T9" s="4">
        <v>35675.661999999997</v>
      </c>
      <c r="U9" s="4">
        <v>36850.296000000002</v>
      </c>
      <c r="V9" s="4">
        <v>38084.387000000002</v>
      </c>
      <c r="W9" s="4">
        <v>35463.883999999998</v>
      </c>
      <c r="X9" s="4">
        <v>38159.470999999998</v>
      </c>
      <c r="Y9" s="4">
        <v>43453.612000000001</v>
      </c>
      <c r="Z9" s="4">
        <v>46778.12</v>
      </c>
      <c r="AA9" s="4">
        <v>49634.925000000003</v>
      </c>
      <c r="AB9" s="4">
        <v>52524.673999999999</v>
      </c>
      <c r="AC9" s="4"/>
      <c r="AD9" s="4"/>
      <c r="AE9" s="4"/>
      <c r="AF9" s="4"/>
      <c r="AG9" s="4"/>
    </row>
    <row r="10" spans="2:33" x14ac:dyDescent="0.2">
      <c r="B10" t="s">
        <v>2</v>
      </c>
      <c r="C10" s="4">
        <v>14305.047</v>
      </c>
      <c r="D10" s="4">
        <v>15409.648999999999</v>
      </c>
      <c r="E10" s="4">
        <v>16299.205</v>
      </c>
      <c r="F10" s="4">
        <v>17208.848999999998</v>
      </c>
      <c r="G10" s="4">
        <v>18299.196</v>
      </c>
      <c r="H10" s="4">
        <v>19843.030999999999</v>
      </c>
      <c r="I10" s="4">
        <v>21562.413</v>
      </c>
      <c r="J10" s="4">
        <v>23105.937999999998</v>
      </c>
      <c r="K10" s="4">
        <v>23844.407999999999</v>
      </c>
      <c r="L10" s="4">
        <v>22541.896000000001</v>
      </c>
      <c r="M10" s="4">
        <v>22733.585999999999</v>
      </c>
      <c r="N10" s="4">
        <v>22375.425999999999</v>
      </c>
      <c r="O10" s="4">
        <v>21364.846000000001</v>
      </c>
      <c r="P10" s="4">
        <v>20746.77</v>
      </c>
      <c r="Q10" s="4">
        <v>20652.899000000001</v>
      </c>
      <c r="R10" s="4">
        <v>21372.587</v>
      </c>
      <c r="S10" s="4">
        <v>21694.245999999999</v>
      </c>
      <c r="T10" s="4">
        <v>22639.845000000001</v>
      </c>
      <c r="U10" s="4">
        <v>23258.672999999999</v>
      </c>
      <c r="V10" s="4">
        <v>23705.902999999998</v>
      </c>
      <c r="W10" s="4">
        <v>21270.975999999999</v>
      </c>
      <c r="X10" s="4">
        <v>23549.659</v>
      </c>
      <c r="Y10" s="4">
        <v>26481.237000000001</v>
      </c>
      <c r="Z10" s="4">
        <v>28350.370999999999</v>
      </c>
      <c r="AA10" s="4">
        <v>30012.308000000001</v>
      </c>
      <c r="AB10" s="4">
        <v>31759.627</v>
      </c>
      <c r="AC10" s="4"/>
      <c r="AD10" s="4"/>
      <c r="AE10" s="4"/>
      <c r="AF10" s="4"/>
      <c r="AG10" s="4"/>
    </row>
    <row r="11" spans="2:33" x14ac:dyDescent="0.2">
      <c r="B11" t="s">
        <v>3</v>
      </c>
      <c r="C11" s="4">
        <v>16545.332999999999</v>
      </c>
      <c r="D11" s="4">
        <v>17870.190999999999</v>
      </c>
      <c r="E11" s="4">
        <v>18874.734</v>
      </c>
      <c r="F11" s="4">
        <v>19795.905999999999</v>
      </c>
      <c r="G11" s="4">
        <v>21120.474999999999</v>
      </c>
      <c r="H11" s="4">
        <v>22790.808000000001</v>
      </c>
      <c r="I11" s="4">
        <v>24689.753000000001</v>
      </c>
      <c r="J11" s="4">
        <v>26461.916000000001</v>
      </c>
      <c r="K11" s="4">
        <v>27574.628000000001</v>
      </c>
      <c r="L11" s="4">
        <v>26478.337</v>
      </c>
      <c r="M11" s="4">
        <v>26535.097000000002</v>
      </c>
      <c r="N11" s="4">
        <v>26398.144</v>
      </c>
      <c r="O11" s="4">
        <v>25979.358</v>
      </c>
      <c r="P11" s="4">
        <v>25931.406999999999</v>
      </c>
      <c r="Q11" s="4">
        <v>26769.837</v>
      </c>
      <c r="R11" s="4">
        <v>28245.574000000001</v>
      </c>
      <c r="S11" s="4">
        <v>29831.312999999998</v>
      </c>
      <c r="T11" s="4">
        <v>31420.047999999999</v>
      </c>
      <c r="U11" s="4">
        <v>32767.618999999999</v>
      </c>
      <c r="V11" s="4">
        <v>34172.158000000003</v>
      </c>
      <c r="W11" s="4">
        <v>26186.401999999998</v>
      </c>
      <c r="X11" s="4">
        <v>30031.668000000001</v>
      </c>
      <c r="Y11" s="4">
        <v>37164.955000000002</v>
      </c>
      <c r="Z11" s="4">
        <v>41502.525999999998</v>
      </c>
      <c r="AA11" s="4">
        <v>44692.851999999999</v>
      </c>
      <c r="AB11" s="4">
        <v>47294.873</v>
      </c>
      <c r="AC11" s="4"/>
      <c r="AD11" s="4"/>
      <c r="AE11" s="4"/>
      <c r="AF11" s="4"/>
      <c r="AG11" s="4"/>
    </row>
    <row r="12" spans="2:33" x14ac:dyDescent="0.2">
      <c r="B12" t="s">
        <v>4</v>
      </c>
      <c r="C12" s="4">
        <v>26048.646000000001</v>
      </c>
      <c r="D12" s="4">
        <v>28352.781999999999</v>
      </c>
      <c r="E12" s="4">
        <v>30271.685000000001</v>
      </c>
      <c r="F12" s="4">
        <v>32396.85</v>
      </c>
      <c r="G12" s="4">
        <v>34229.642</v>
      </c>
      <c r="H12" s="4">
        <v>36631.531999999999</v>
      </c>
      <c r="I12" s="4">
        <v>39058.508000000002</v>
      </c>
      <c r="J12" s="4">
        <v>41425.114999999998</v>
      </c>
      <c r="K12" s="4">
        <v>42308.705000000002</v>
      </c>
      <c r="L12" s="4">
        <v>40296.021000000001</v>
      </c>
      <c r="M12" s="4">
        <v>40811.481</v>
      </c>
      <c r="N12" s="4">
        <v>40595.33</v>
      </c>
      <c r="O12" s="4">
        <v>39204.779000000002</v>
      </c>
      <c r="P12" s="4">
        <v>39032.453999999998</v>
      </c>
      <c r="Q12" s="4">
        <v>39266.705000000002</v>
      </c>
      <c r="R12" s="4">
        <v>40566.239999999998</v>
      </c>
      <c r="S12" s="4">
        <v>42013.703999999998</v>
      </c>
      <c r="T12" s="4">
        <v>44251.021000000001</v>
      </c>
      <c r="U12" s="4">
        <v>45823.321000000004</v>
      </c>
      <c r="V12" s="4">
        <v>47483.461000000003</v>
      </c>
      <c r="W12" s="4">
        <v>38604.714999999997</v>
      </c>
      <c r="X12" s="4">
        <v>42843.12</v>
      </c>
      <c r="Y12" s="4">
        <v>48551.111108909143</v>
      </c>
      <c r="Z12" s="4">
        <v>53990.089</v>
      </c>
      <c r="AA12" s="4">
        <v>58144.618000000002</v>
      </c>
      <c r="AB12" s="4">
        <v>61529.802000000003</v>
      </c>
      <c r="AC12" s="4"/>
      <c r="AD12" s="4"/>
      <c r="AE12" s="4"/>
      <c r="AF12" s="4"/>
      <c r="AG12" s="4"/>
    </row>
    <row r="13" spans="2:33" x14ac:dyDescent="0.2">
      <c r="B13" t="s">
        <v>5</v>
      </c>
      <c r="C13" s="4">
        <v>7968.1689999999999</v>
      </c>
      <c r="D13" s="4">
        <v>8618.7340000000004</v>
      </c>
      <c r="E13" s="4">
        <v>9196.3169999999991</v>
      </c>
      <c r="F13" s="4">
        <v>9688.1569999999992</v>
      </c>
      <c r="G13" s="4">
        <v>10314.343999999999</v>
      </c>
      <c r="H13" s="4">
        <v>11138.852000000001</v>
      </c>
      <c r="I13" s="4">
        <v>11939.798000000001</v>
      </c>
      <c r="J13" s="4">
        <v>12819.428</v>
      </c>
      <c r="K13" s="4">
        <v>13260.788</v>
      </c>
      <c r="L13" s="4">
        <v>12788.985000000001</v>
      </c>
      <c r="M13" s="4">
        <v>12836.684999999999</v>
      </c>
      <c r="N13" s="4">
        <v>12622.706</v>
      </c>
      <c r="O13" s="4">
        <v>12167.28</v>
      </c>
      <c r="P13" s="4">
        <v>11864.241</v>
      </c>
      <c r="Q13" s="4">
        <v>12057.566999999999</v>
      </c>
      <c r="R13" s="4">
        <v>12325.933000000001</v>
      </c>
      <c r="S13" s="4">
        <v>12736.089</v>
      </c>
      <c r="T13" s="4">
        <v>13225.911</v>
      </c>
      <c r="U13" s="4">
        <v>13737.755999999999</v>
      </c>
      <c r="V13" s="4">
        <v>14168.88</v>
      </c>
      <c r="W13" s="4">
        <v>12838.938</v>
      </c>
      <c r="X13" s="4">
        <v>14022.066999999999</v>
      </c>
      <c r="Y13" s="4">
        <v>15540.457</v>
      </c>
      <c r="Z13" s="4">
        <v>16740.663</v>
      </c>
      <c r="AA13" s="4">
        <v>17700.121999999999</v>
      </c>
      <c r="AB13" s="4">
        <v>18730.624</v>
      </c>
      <c r="AC13" s="4"/>
      <c r="AD13" s="4"/>
      <c r="AE13" s="4"/>
      <c r="AF13" s="4"/>
      <c r="AG13" s="4"/>
    </row>
    <row r="14" spans="2:33" x14ac:dyDescent="0.2">
      <c r="B14" t="s">
        <v>6</v>
      </c>
      <c r="C14" s="4">
        <v>21744.121999999999</v>
      </c>
      <c r="D14" s="4">
        <v>23641.769</v>
      </c>
      <c r="E14" s="4">
        <v>25423.376</v>
      </c>
      <c r="F14" s="4">
        <v>27577.84</v>
      </c>
      <c r="G14" s="4">
        <v>29556.643</v>
      </c>
      <c r="H14" s="4">
        <v>32301.036</v>
      </c>
      <c r="I14" s="4">
        <v>35198.870000000003</v>
      </c>
      <c r="J14" s="4">
        <v>38370.243999999999</v>
      </c>
      <c r="K14" s="4">
        <v>39926.197999999997</v>
      </c>
      <c r="L14" s="4">
        <v>38582.256999999998</v>
      </c>
      <c r="M14" s="4">
        <v>38706.826999999997</v>
      </c>
      <c r="N14" s="4">
        <v>38258.606</v>
      </c>
      <c r="O14" s="4">
        <v>36890.197999999997</v>
      </c>
      <c r="P14" s="4">
        <v>36153.040999999997</v>
      </c>
      <c r="Q14" s="4">
        <v>35353.235999999997</v>
      </c>
      <c r="R14" s="4">
        <v>37113.608999999997</v>
      </c>
      <c r="S14" s="4">
        <v>38315.029000000002</v>
      </c>
      <c r="T14" s="4">
        <v>39913.99</v>
      </c>
      <c r="U14" s="4">
        <v>41521.222999999998</v>
      </c>
      <c r="V14" s="4">
        <v>42489.519</v>
      </c>
      <c r="W14" s="4">
        <v>39342.356</v>
      </c>
      <c r="X14" s="4">
        <v>42852.241999999998</v>
      </c>
      <c r="Y14" s="4">
        <v>49675.612999999998</v>
      </c>
      <c r="Z14" s="4">
        <v>52544.940999999999</v>
      </c>
      <c r="AA14" s="4">
        <v>55559.896999999997</v>
      </c>
      <c r="AB14" s="4">
        <v>58794.597999999998</v>
      </c>
      <c r="AC14" s="4"/>
      <c r="AD14" s="4"/>
      <c r="AE14" s="4"/>
      <c r="AF14" s="4"/>
      <c r="AG14" s="4"/>
    </row>
    <row r="15" spans="2:33" x14ac:dyDescent="0.2">
      <c r="B15" t="s">
        <v>7</v>
      </c>
      <c r="C15" s="4">
        <v>35717.612999999998</v>
      </c>
      <c r="D15" s="4">
        <v>38031.538999999997</v>
      </c>
      <c r="E15" s="4">
        <v>40357.85</v>
      </c>
      <c r="F15" s="4">
        <v>42842.364999999998</v>
      </c>
      <c r="G15" s="4">
        <v>45544.680999999997</v>
      </c>
      <c r="H15" s="4">
        <v>48617.553</v>
      </c>
      <c r="I15" s="4">
        <v>51856.567999999999</v>
      </c>
      <c r="J15" s="4">
        <v>55466.216999999997</v>
      </c>
      <c r="K15" s="4">
        <v>56637.995000000003</v>
      </c>
      <c r="L15" s="4">
        <v>54795.978000000003</v>
      </c>
      <c r="M15" s="4">
        <v>54970.430999999997</v>
      </c>
      <c r="N15" s="4">
        <v>54575.008000000002</v>
      </c>
      <c r="O15" s="4">
        <v>52868.470999999998</v>
      </c>
      <c r="P15" s="4">
        <v>51504.173999999999</v>
      </c>
      <c r="Q15" s="4">
        <v>51539.425000000003</v>
      </c>
      <c r="R15" s="4">
        <v>53238.351000000002</v>
      </c>
      <c r="S15" s="4">
        <v>54767.171999999999</v>
      </c>
      <c r="T15" s="4">
        <v>56147.08</v>
      </c>
      <c r="U15" s="4">
        <v>58477.224999999999</v>
      </c>
      <c r="V15" s="4">
        <v>59852.213000000003</v>
      </c>
      <c r="W15" s="4">
        <v>54822.777000000002</v>
      </c>
      <c r="X15" s="4">
        <v>59263.790999999997</v>
      </c>
      <c r="Y15" s="4">
        <v>65121.33</v>
      </c>
      <c r="Z15" s="4">
        <v>69893.919999999998</v>
      </c>
      <c r="AA15" s="4">
        <v>73992.645000000004</v>
      </c>
      <c r="AB15" s="4">
        <v>78300.501999999993</v>
      </c>
      <c r="AC15" s="4"/>
      <c r="AD15" s="4"/>
      <c r="AE15" s="4"/>
      <c r="AF15" s="4"/>
      <c r="AG15" s="4"/>
    </row>
    <row r="16" spans="2:33" x14ac:dyDescent="0.2">
      <c r="B16" t="s">
        <v>8</v>
      </c>
      <c r="C16" s="4">
        <v>122427.924</v>
      </c>
      <c r="D16" s="4">
        <v>132653.41200000001</v>
      </c>
      <c r="E16" s="4">
        <v>141546.70499999999</v>
      </c>
      <c r="F16" s="4">
        <v>151491.72500000001</v>
      </c>
      <c r="G16" s="4">
        <v>162355.073</v>
      </c>
      <c r="H16" s="4">
        <v>174408.587</v>
      </c>
      <c r="I16" s="4">
        <v>189001.18900000001</v>
      </c>
      <c r="J16" s="4">
        <v>202380.33199999999</v>
      </c>
      <c r="K16" s="4">
        <v>207716.06099999999</v>
      </c>
      <c r="L16" s="4">
        <v>200139.99600000001</v>
      </c>
      <c r="M16" s="4">
        <v>201705.89</v>
      </c>
      <c r="N16" s="4">
        <v>198906.02299999999</v>
      </c>
      <c r="O16" s="4">
        <v>193449.27799999999</v>
      </c>
      <c r="P16" s="4">
        <v>192006.54500000001</v>
      </c>
      <c r="Q16" s="4">
        <v>195370.10500000001</v>
      </c>
      <c r="R16" s="4">
        <v>204355.23199999999</v>
      </c>
      <c r="S16" s="4">
        <v>212703.91200000001</v>
      </c>
      <c r="T16" s="4">
        <v>221437.08600000001</v>
      </c>
      <c r="U16" s="4">
        <v>229345.72200000001</v>
      </c>
      <c r="V16" s="4">
        <v>237504.61199999999</v>
      </c>
      <c r="W16" s="4">
        <v>212437.867</v>
      </c>
      <c r="X16" s="4">
        <v>232057.33600000001</v>
      </c>
      <c r="Y16" s="4">
        <v>258686.45800000001</v>
      </c>
      <c r="Z16" s="4">
        <v>283274.02500000002</v>
      </c>
      <c r="AA16" s="4">
        <v>302303.88400000002</v>
      </c>
      <c r="AB16" s="4">
        <v>319904.03600000002</v>
      </c>
      <c r="AC16" s="4"/>
      <c r="AD16" s="4"/>
      <c r="AE16" s="4"/>
      <c r="AF16" s="4"/>
      <c r="AG16" s="4"/>
    </row>
    <row r="17" spans="2:33" x14ac:dyDescent="0.2">
      <c r="B17" t="s">
        <v>9</v>
      </c>
      <c r="C17" s="4">
        <v>10750.236999999999</v>
      </c>
      <c r="D17" s="4">
        <v>11516.186</v>
      </c>
      <c r="E17" s="4">
        <v>12264.843999999999</v>
      </c>
      <c r="F17" s="4">
        <v>13121.521000000001</v>
      </c>
      <c r="G17" s="4">
        <v>14030.704</v>
      </c>
      <c r="H17" s="4">
        <v>15264.772999999999</v>
      </c>
      <c r="I17" s="4">
        <v>16306.857</v>
      </c>
      <c r="J17" s="4">
        <v>17564.197</v>
      </c>
      <c r="K17" s="4">
        <v>18249.829000000002</v>
      </c>
      <c r="L17" s="4">
        <v>17829.466</v>
      </c>
      <c r="M17" s="4">
        <v>18135.329000000002</v>
      </c>
      <c r="N17" s="4">
        <v>17738.058000000001</v>
      </c>
      <c r="O17" s="4">
        <v>17065.094000000001</v>
      </c>
      <c r="P17" s="4">
        <v>17057.478999999999</v>
      </c>
      <c r="Q17" s="4">
        <v>17024.183000000001</v>
      </c>
      <c r="R17" s="4">
        <v>17902.594000000001</v>
      </c>
      <c r="S17" s="4">
        <v>18504.343000000001</v>
      </c>
      <c r="T17" s="4">
        <v>19498.87</v>
      </c>
      <c r="U17" s="4">
        <v>20088.238000000001</v>
      </c>
      <c r="V17" s="4">
        <v>20516.661</v>
      </c>
      <c r="W17" s="4">
        <v>18890.602999999999</v>
      </c>
      <c r="X17" s="4">
        <v>20649.737000000001</v>
      </c>
      <c r="Y17" s="4">
        <v>23140.516</v>
      </c>
      <c r="Z17" s="4">
        <v>25192.615000000002</v>
      </c>
      <c r="AA17" s="4">
        <v>26583.475999999999</v>
      </c>
      <c r="AB17" s="4">
        <v>28131.168000000001</v>
      </c>
      <c r="AC17" s="4"/>
      <c r="AD17" s="4"/>
      <c r="AE17" s="4"/>
      <c r="AF17" s="4"/>
      <c r="AG17" s="4"/>
    </row>
    <row r="18" spans="2:33" x14ac:dyDescent="0.2">
      <c r="B18" t="s">
        <v>10</v>
      </c>
      <c r="C18" s="4">
        <v>33464.463000000003</v>
      </c>
      <c r="D18" s="4">
        <v>36054.603000000003</v>
      </c>
      <c r="E18" s="4">
        <v>38484.521999999997</v>
      </c>
      <c r="F18" s="4">
        <v>41192.358999999997</v>
      </c>
      <c r="G18" s="4">
        <v>44312.067999999999</v>
      </c>
      <c r="H18" s="4">
        <v>48048.434999999998</v>
      </c>
      <c r="I18" s="4">
        <v>52068.957999999999</v>
      </c>
      <c r="J18" s="4">
        <v>56108.957000000002</v>
      </c>
      <c r="K18" s="4">
        <v>58358.648000000001</v>
      </c>
      <c r="L18" s="4">
        <v>56303.675000000003</v>
      </c>
      <c r="M18" s="4">
        <v>56767.262999999999</v>
      </c>
      <c r="N18" s="4">
        <v>55767.991000000002</v>
      </c>
      <c r="O18" s="4">
        <v>53971.849000000002</v>
      </c>
      <c r="P18" s="4">
        <v>53925.394</v>
      </c>
      <c r="Q18" s="4">
        <v>54190.332999999999</v>
      </c>
      <c r="R18" s="4">
        <v>56666.599000000002</v>
      </c>
      <c r="S18" s="4">
        <v>58279.947999999997</v>
      </c>
      <c r="T18" s="4">
        <v>60585.889000000003</v>
      </c>
      <c r="U18" s="4">
        <v>62436.133000000002</v>
      </c>
      <c r="V18" s="4">
        <v>64348.887999999999</v>
      </c>
      <c r="W18" s="4">
        <v>58638.43</v>
      </c>
      <c r="X18" s="4">
        <v>63835.883999999998</v>
      </c>
      <c r="Y18" s="4">
        <v>71365.906000000003</v>
      </c>
      <c r="Z18" s="4">
        <v>77461.410999999993</v>
      </c>
      <c r="AA18" s="4">
        <v>81839.712</v>
      </c>
      <c r="AB18" s="4">
        <v>86604.426000000007</v>
      </c>
      <c r="AC18" s="4"/>
      <c r="AD18" s="4"/>
      <c r="AE18" s="4"/>
      <c r="AF18" s="4"/>
      <c r="AG18" s="4"/>
    </row>
    <row r="19" spans="2:33" x14ac:dyDescent="0.2">
      <c r="B19" t="s">
        <v>21</v>
      </c>
      <c r="C19" s="4">
        <v>114454.95299999999</v>
      </c>
      <c r="D19" s="4">
        <v>124576.514</v>
      </c>
      <c r="E19" s="4">
        <v>133608.74900000001</v>
      </c>
      <c r="F19" s="4">
        <v>143012.09700000001</v>
      </c>
      <c r="G19" s="4">
        <v>153557.32500000001</v>
      </c>
      <c r="H19" s="4">
        <v>165760.054</v>
      </c>
      <c r="I19" s="4">
        <v>180859.334</v>
      </c>
      <c r="J19" s="4">
        <v>193749.32199999999</v>
      </c>
      <c r="K19" s="4">
        <v>201235.50099999999</v>
      </c>
      <c r="L19" s="4">
        <v>198374.372</v>
      </c>
      <c r="M19" s="4">
        <v>197145.571</v>
      </c>
      <c r="N19" s="4">
        <v>198465.261</v>
      </c>
      <c r="O19" s="4">
        <v>195026.853</v>
      </c>
      <c r="P19" s="4">
        <v>192620.20199999999</v>
      </c>
      <c r="Q19" s="4">
        <v>194960.21400000001</v>
      </c>
      <c r="R19" s="4">
        <v>204244.524</v>
      </c>
      <c r="S19" s="4">
        <v>211672.68599999999</v>
      </c>
      <c r="T19" s="4">
        <v>221432.62</v>
      </c>
      <c r="U19" s="4">
        <v>231133.592</v>
      </c>
      <c r="V19" s="4">
        <v>241039.90700000001</v>
      </c>
      <c r="W19" s="4">
        <v>218468.46799999999</v>
      </c>
      <c r="X19" s="4">
        <v>237540.29199999999</v>
      </c>
      <c r="Y19" s="4">
        <v>267578.83989109087</v>
      </c>
      <c r="Z19" s="4">
        <v>295939.56199999998</v>
      </c>
      <c r="AA19" s="4">
        <v>316193.37</v>
      </c>
      <c r="AB19" s="4">
        <v>334602.16899999999</v>
      </c>
      <c r="AC19" s="4"/>
      <c r="AD19" s="4"/>
      <c r="AE19" s="4"/>
      <c r="AF19" s="4"/>
      <c r="AG19" s="4"/>
    </row>
    <row r="20" spans="2:33" x14ac:dyDescent="0.2">
      <c r="B20" t="s">
        <v>24</v>
      </c>
      <c r="C20" s="4">
        <v>15717.41</v>
      </c>
      <c r="D20" s="4">
        <v>17141.718000000001</v>
      </c>
      <c r="E20" s="4">
        <v>18638.319</v>
      </c>
      <c r="F20" s="4">
        <v>20261.446</v>
      </c>
      <c r="G20" s="4">
        <v>21773.121999999999</v>
      </c>
      <c r="H20" s="4">
        <v>23863.103999999999</v>
      </c>
      <c r="I20" s="4">
        <v>25934.031999999999</v>
      </c>
      <c r="J20" s="4">
        <v>27985.381000000001</v>
      </c>
      <c r="K20" s="4">
        <v>29098.291000000001</v>
      </c>
      <c r="L20" s="4">
        <v>27670.321</v>
      </c>
      <c r="M20" s="4">
        <v>27912.741999999998</v>
      </c>
      <c r="N20" s="4">
        <v>27236.069</v>
      </c>
      <c r="O20" s="4">
        <v>26508.82</v>
      </c>
      <c r="P20" s="4">
        <v>26566.277999999998</v>
      </c>
      <c r="Q20" s="4">
        <v>26712.050999999999</v>
      </c>
      <c r="R20" s="4">
        <v>28492.082999999999</v>
      </c>
      <c r="S20" s="4">
        <v>29369.879000000001</v>
      </c>
      <c r="T20" s="4">
        <v>30601.170999999998</v>
      </c>
      <c r="U20" s="4">
        <v>31198.376</v>
      </c>
      <c r="V20" s="4">
        <v>32287.218000000001</v>
      </c>
      <c r="W20" s="4">
        <v>29720.024000000001</v>
      </c>
      <c r="X20" s="4">
        <v>32719.23</v>
      </c>
      <c r="Y20" s="4">
        <v>37492.648999999998</v>
      </c>
      <c r="Z20" s="4">
        <v>39838.741000000002</v>
      </c>
      <c r="AA20" s="4">
        <v>42488.023999999998</v>
      </c>
      <c r="AB20" s="4">
        <v>44961.679000000004</v>
      </c>
      <c r="AC20" s="4"/>
      <c r="AD20" s="4"/>
      <c r="AE20" s="4"/>
      <c r="AF20" s="4"/>
      <c r="AG20" s="4"/>
    </row>
    <row r="21" spans="2:33" x14ac:dyDescent="0.2">
      <c r="B21" t="s">
        <v>20</v>
      </c>
      <c r="C21" s="4">
        <v>11177.11</v>
      </c>
      <c r="D21" s="4">
        <v>11918.713</v>
      </c>
      <c r="E21" s="4">
        <v>12718.187</v>
      </c>
      <c r="F21" s="4">
        <v>13529.155000000001</v>
      </c>
      <c r="G21" s="4">
        <v>14431.130999999999</v>
      </c>
      <c r="H21" s="4">
        <v>15517.494000000001</v>
      </c>
      <c r="I21" s="4">
        <v>16661.235000000001</v>
      </c>
      <c r="J21" s="4">
        <v>17766.3</v>
      </c>
      <c r="K21" s="4">
        <v>18517.376</v>
      </c>
      <c r="L21" s="4">
        <v>17896.504000000001</v>
      </c>
      <c r="M21" s="4">
        <v>17973.969000000001</v>
      </c>
      <c r="N21" s="4">
        <v>17942.16</v>
      </c>
      <c r="O21" s="4">
        <v>17282.205999999998</v>
      </c>
      <c r="P21" s="4">
        <v>17237.767</v>
      </c>
      <c r="Q21" s="4">
        <v>17505.255000000001</v>
      </c>
      <c r="R21" s="4">
        <v>18145.704000000002</v>
      </c>
      <c r="S21" s="4">
        <v>18747.249</v>
      </c>
      <c r="T21" s="4">
        <v>19554.577000000001</v>
      </c>
      <c r="U21" s="4">
        <v>20047.454000000002</v>
      </c>
      <c r="V21" s="4">
        <v>20901.371999999999</v>
      </c>
      <c r="W21" s="4">
        <v>18941.875</v>
      </c>
      <c r="X21" s="4">
        <v>20518.471000000001</v>
      </c>
      <c r="Y21" s="4">
        <v>23210.913</v>
      </c>
      <c r="Z21" s="4">
        <v>24975.376</v>
      </c>
      <c r="AA21" s="4">
        <v>26619.296999999999</v>
      </c>
      <c r="AB21" s="4">
        <v>28169.074000000001</v>
      </c>
      <c r="AC21" s="4"/>
      <c r="AD21" s="4"/>
      <c r="AE21" s="4"/>
      <c r="AF21" s="4"/>
      <c r="AG21" s="4"/>
    </row>
    <row r="22" spans="2:33" x14ac:dyDescent="0.2">
      <c r="B22" t="s">
        <v>11</v>
      </c>
      <c r="C22" s="4">
        <v>4900.9539999999997</v>
      </c>
      <c r="D22" s="4">
        <v>5242.9480000000003</v>
      </c>
      <c r="E22" s="4">
        <v>5542.9189999999999</v>
      </c>
      <c r="F22" s="4">
        <v>5998.0069999999996</v>
      </c>
      <c r="G22" s="4">
        <v>6362.1959999999999</v>
      </c>
      <c r="H22" s="4">
        <v>6851.36</v>
      </c>
      <c r="I22" s="4">
        <v>7410.5690000000004</v>
      </c>
      <c r="J22" s="4">
        <v>7946.1549999999997</v>
      </c>
      <c r="K22" s="4">
        <v>8247.3060000000005</v>
      </c>
      <c r="L22" s="4">
        <v>7893.0770000000002</v>
      </c>
      <c r="M22" s="4">
        <v>7977.3329999999996</v>
      </c>
      <c r="N22" s="4">
        <v>7907.44</v>
      </c>
      <c r="O22" s="4">
        <v>7636.21</v>
      </c>
      <c r="P22" s="4">
        <v>7539.1450000000004</v>
      </c>
      <c r="Q22" s="4">
        <v>7685.9690000000001</v>
      </c>
      <c r="R22" s="4">
        <v>7962.4380000000001</v>
      </c>
      <c r="S22" s="4">
        <v>8014.6940000000004</v>
      </c>
      <c r="T22" s="4">
        <v>8287.0519999999997</v>
      </c>
      <c r="U22" s="4">
        <v>8593.1849999999995</v>
      </c>
      <c r="V22" s="4">
        <v>8844.4580000000005</v>
      </c>
      <c r="W22" s="4">
        <v>8113.8149999999996</v>
      </c>
      <c r="X22" s="4">
        <v>8619.7790000000005</v>
      </c>
      <c r="Y22" s="4">
        <v>9713.1309999999994</v>
      </c>
      <c r="Z22" s="4">
        <v>10476.65</v>
      </c>
      <c r="AA22" s="4">
        <v>11111.888999999999</v>
      </c>
      <c r="AB22" s="4">
        <v>11758.823</v>
      </c>
      <c r="AC22" s="4"/>
      <c r="AD22" s="4"/>
      <c r="AE22" s="4"/>
      <c r="AF22" s="4"/>
      <c r="AG22" s="4"/>
    </row>
    <row r="23" spans="2:33" x14ac:dyDescent="0.2">
      <c r="B23" t="s">
        <v>22</v>
      </c>
      <c r="C23" s="4">
        <v>62717.923999999999</v>
      </c>
      <c r="D23" s="4">
        <v>68504.385999999999</v>
      </c>
      <c r="E23" s="4">
        <v>73298.081000000006</v>
      </c>
      <c r="F23" s="4">
        <v>78134.695999999996</v>
      </c>
      <c r="G23" s="4">
        <v>83659.062000000005</v>
      </c>
      <c r="H23" s="4">
        <v>90149.554999999993</v>
      </c>
      <c r="I23" s="4">
        <v>97829.436000000002</v>
      </c>
      <c r="J23" s="4">
        <v>104471.495</v>
      </c>
      <c r="K23" s="4">
        <v>107508.47100000001</v>
      </c>
      <c r="L23" s="4">
        <v>101443.496</v>
      </c>
      <c r="M23" s="4">
        <v>101201.463</v>
      </c>
      <c r="N23" s="4">
        <v>99706.759000000005</v>
      </c>
      <c r="O23" s="4">
        <v>95177.43</v>
      </c>
      <c r="P23" s="4">
        <v>94309.153999999995</v>
      </c>
      <c r="Q23" s="4">
        <v>96320.641000000003</v>
      </c>
      <c r="R23" s="4">
        <v>100110.751</v>
      </c>
      <c r="S23" s="4">
        <v>103228.58</v>
      </c>
      <c r="T23" s="4">
        <v>107762.126</v>
      </c>
      <c r="U23" s="4">
        <v>111793.978</v>
      </c>
      <c r="V23" s="4">
        <v>115407.02099999999</v>
      </c>
      <c r="W23" s="4">
        <v>104671.205</v>
      </c>
      <c r="X23" s="4">
        <v>114837.367</v>
      </c>
      <c r="Y23" s="4">
        <v>127589.93700000001</v>
      </c>
      <c r="Z23" s="4">
        <v>139655.905</v>
      </c>
      <c r="AA23" s="4">
        <v>148283.45300000001</v>
      </c>
      <c r="AB23" s="4">
        <v>156916.52600000001</v>
      </c>
      <c r="AC23" s="4"/>
      <c r="AD23" s="4"/>
      <c r="AE23" s="4"/>
      <c r="AF23" s="4"/>
      <c r="AG23" s="4"/>
    </row>
    <row r="24" spans="2:33" x14ac:dyDescent="0.2">
      <c r="B24" t="s">
        <v>12</v>
      </c>
      <c r="C24" s="4">
        <v>40789.981</v>
      </c>
      <c r="D24" s="4">
        <v>43595.419000000002</v>
      </c>
      <c r="E24" s="4">
        <v>46029.847000000002</v>
      </c>
      <c r="F24" s="4">
        <v>48585.364999999998</v>
      </c>
      <c r="G24" s="4">
        <v>51724.767</v>
      </c>
      <c r="H24" s="4">
        <v>55666.720000000001</v>
      </c>
      <c r="I24" s="4">
        <v>60233.697999999997</v>
      </c>
      <c r="J24" s="4">
        <v>64281.601999999999</v>
      </c>
      <c r="K24" s="4">
        <v>66779.471000000005</v>
      </c>
      <c r="L24" s="4">
        <v>63926.114999999998</v>
      </c>
      <c r="M24" s="4">
        <v>64680.368000000002</v>
      </c>
      <c r="N24" s="4">
        <v>64130.843000000001</v>
      </c>
      <c r="O24" s="4">
        <v>62558.828000000001</v>
      </c>
      <c r="P24" s="4">
        <v>61625.767</v>
      </c>
      <c r="Q24" s="4">
        <v>62677.248</v>
      </c>
      <c r="R24" s="4">
        <v>64989.987999999998</v>
      </c>
      <c r="S24" s="4">
        <v>67126.911999999997</v>
      </c>
      <c r="T24" s="4">
        <v>69723.884999999995</v>
      </c>
      <c r="U24" s="4">
        <v>72029.56</v>
      </c>
      <c r="V24" s="4">
        <v>74050.747000000003</v>
      </c>
      <c r="W24" s="4">
        <v>66422.226999999999</v>
      </c>
      <c r="X24" s="4">
        <v>72225.883000000002</v>
      </c>
      <c r="Y24" s="4">
        <v>80480.880999999994</v>
      </c>
      <c r="Z24" s="4">
        <v>86748.107000000004</v>
      </c>
      <c r="AA24" s="4">
        <v>91612.735000000001</v>
      </c>
      <c r="AB24" s="4">
        <v>96946.434999999998</v>
      </c>
      <c r="AC24" s="4"/>
      <c r="AD24" s="4"/>
      <c r="AE24" s="4"/>
      <c r="AF24" s="4"/>
      <c r="AG24" s="4"/>
    </row>
    <row r="25" spans="2:33" x14ac:dyDescent="0.2">
      <c r="B25" t="s">
        <v>30</v>
      </c>
      <c r="C25" s="4">
        <v>647851</v>
      </c>
      <c r="D25" s="4">
        <v>700993</v>
      </c>
      <c r="E25" s="4">
        <v>749552</v>
      </c>
      <c r="F25" s="4">
        <v>802266</v>
      </c>
      <c r="G25" s="4">
        <v>859437</v>
      </c>
      <c r="H25" s="4">
        <v>927357</v>
      </c>
      <c r="I25" s="4">
        <v>1003823</v>
      </c>
      <c r="J25" s="4">
        <v>1075539</v>
      </c>
      <c r="K25" s="4">
        <v>1109541</v>
      </c>
      <c r="L25" s="4">
        <v>1069323</v>
      </c>
      <c r="M25" s="4">
        <v>1072709</v>
      </c>
      <c r="N25" s="4">
        <v>1063763</v>
      </c>
      <c r="O25" s="4">
        <v>1031099</v>
      </c>
      <c r="P25" s="4">
        <v>1020348</v>
      </c>
      <c r="Q25" s="4">
        <v>1032158</v>
      </c>
      <c r="R25" s="4">
        <v>1077590</v>
      </c>
      <c r="S25" s="4">
        <v>1113840</v>
      </c>
      <c r="T25" s="4">
        <v>1161878</v>
      </c>
      <c r="U25" s="4">
        <v>1204241</v>
      </c>
      <c r="V25" s="4">
        <v>1244375</v>
      </c>
      <c r="W25" s="4">
        <v>1117989</v>
      </c>
      <c r="X25" s="4">
        <v>1222290</v>
      </c>
      <c r="Y25" s="4">
        <v>1373629</v>
      </c>
      <c r="Z25" s="4">
        <v>1497761</v>
      </c>
      <c r="AA25" s="4">
        <v>1594330</v>
      </c>
      <c r="AB25" s="4">
        <v>1687152</v>
      </c>
      <c r="AC25" s="4"/>
      <c r="AD25" s="4"/>
      <c r="AE25" s="4"/>
      <c r="AF25" s="4"/>
      <c r="AG25" s="4"/>
    </row>
    <row r="26" spans="2:33" x14ac:dyDescent="0.2">
      <c r="B26" t="s">
        <v>31</v>
      </c>
      <c r="C26" s="4">
        <f>SUM(C8:C24)-C25</f>
        <v>-2480.8459999999031</v>
      </c>
      <c r="D26" s="4">
        <f t="shared" ref="D26" si="1">SUM(D8:D24)-D25</f>
        <v>-2576.9020000000019</v>
      </c>
      <c r="E26" s="4">
        <f t="shared" ref="E26" si="2">SUM(E8:E24)-E25</f>
        <v>-2678.7820000000065</v>
      </c>
      <c r="F26" s="4">
        <f t="shared" ref="F26:T26" si="3">SUM(F8:F24)-F25</f>
        <v>-2786.3670000000857</v>
      </c>
      <c r="G26" s="4">
        <f t="shared" si="3"/>
        <v>-3034.7979999998352</v>
      </c>
      <c r="H26" s="4">
        <f t="shared" si="3"/>
        <v>-3262.7469999999739</v>
      </c>
      <c r="I26" s="4">
        <f t="shared" si="3"/>
        <v>-3577.9150000000373</v>
      </c>
      <c r="J26" s="4">
        <f t="shared" si="3"/>
        <v>-3757.1119999997318</v>
      </c>
      <c r="K26" s="4">
        <f t="shared" si="3"/>
        <v>-3909.4120000000112</v>
      </c>
      <c r="L26" s="4">
        <f t="shared" si="3"/>
        <v>-3919.7899999998044</v>
      </c>
      <c r="M26" s="4">
        <f t="shared" si="3"/>
        <v>-4033.7450000001118</v>
      </c>
      <c r="N26" s="4">
        <f t="shared" si="3"/>
        <v>-4379.7460000000428</v>
      </c>
      <c r="O26" s="4">
        <f t="shared" si="3"/>
        <v>-3977.2250000000931</v>
      </c>
      <c r="P26" s="4">
        <f t="shared" si="3"/>
        <v>-4097.3699999998789</v>
      </c>
      <c r="Q26" s="4">
        <f t="shared" si="3"/>
        <v>-4061.2519999999786</v>
      </c>
      <c r="R26" s="4">
        <f t="shared" si="3"/>
        <v>-4235.9129999999423</v>
      </c>
      <c r="S26" s="4">
        <f t="shared" si="3"/>
        <v>-4214.1910000003409</v>
      </c>
      <c r="T26" s="4">
        <f t="shared" si="3"/>
        <v>-4258.3570000000764</v>
      </c>
      <c r="U26" s="4">
        <f t="shared" ref="U26:W26" si="4">SUM(U8:U24)-U25</f>
        <v>-4427.2859999998473</v>
      </c>
      <c r="V26" s="4">
        <f t="shared" si="4"/>
        <v>-4517.0709999999963</v>
      </c>
      <c r="W26" s="4">
        <f t="shared" si="4"/>
        <v>-4310.1200000001118</v>
      </c>
      <c r="X26" s="4">
        <f t="shared" ref="X26:Z26" si="5">SUM(X8:X24)-X25</f>
        <v>-4560.568000000203</v>
      </c>
      <c r="Y26" s="4">
        <f t="shared" si="5"/>
        <v>-4745.6110000000335</v>
      </c>
      <c r="Z26" s="4">
        <f t="shared" si="5"/>
        <v>-4991.9110000000801</v>
      </c>
      <c r="AA26" s="4">
        <f>SUM(AA8:AA24)-AA25</f>
        <v>-5197.6510000000708</v>
      </c>
      <c r="AB26" s="4">
        <f>SUM(AB8:AB24)-AB25</f>
        <v>-5500.2579999996815</v>
      </c>
      <c r="AC26" s="4"/>
      <c r="AD26" s="4" t="s">
        <v>63</v>
      </c>
      <c r="AE26" s="4"/>
      <c r="AF26" s="4"/>
      <c r="AG26" s="4"/>
    </row>
    <row r="27" spans="2:33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33" x14ac:dyDescent="0.2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7"/>
      <c r="AA28" s="7">
        <f>(AA25-Z25)/Z25</f>
        <v>6.447557387326816E-2</v>
      </c>
      <c r="AB28" s="7">
        <f>(AB25-AA25)/AA25</f>
        <v>5.8220067363720186E-2</v>
      </c>
    </row>
    <row r="29" spans="2:33" x14ac:dyDescent="0.2">
      <c r="B29" t="s">
        <v>126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33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5" t="s">
        <v>133</v>
      </c>
    </row>
    <row r="31" spans="2:33" x14ac:dyDescent="0.2">
      <c r="C31" s="3">
        <v>2000</v>
      </c>
      <c r="D31" s="3">
        <f>C31+1</f>
        <v>2001</v>
      </c>
      <c r="E31" s="3">
        <f t="shared" ref="E31" si="6">D31+1</f>
        <v>2002</v>
      </c>
      <c r="F31" s="3">
        <f t="shared" ref="F31" si="7">E31+1</f>
        <v>2003</v>
      </c>
      <c r="G31" s="3">
        <f t="shared" ref="G31" si="8">F31+1</f>
        <v>2004</v>
      </c>
      <c r="H31" s="3">
        <f t="shared" ref="H31" si="9">G31+1</f>
        <v>2005</v>
      </c>
      <c r="I31" s="3">
        <f t="shared" ref="I31" si="10">H31+1</f>
        <v>2006</v>
      </c>
      <c r="J31" s="3">
        <f t="shared" ref="J31" si="11">I31+1</f>
        <v>2007</v>
      </c>
      <c r="K31" s="3">
        <f t="shared" ref="K31" si="12">J31+1</f>
        <v>2008</v>
      </c>
      <c r="L31" s="3">
        <f t="shared" ref="L31" si="13">K31+1</f>
        <v>2009</v>
      </c>
      <c r="M31" s="3">
        <f t="shared" ref="M31" si="14">L31+1</f>
        <v>2010</v>
      </c>
      <c r="N31" s="3">
        <f t="shared" ref="N31" si="15">M31+1</f>
        <v>2011</v>
      </c>
      <c r="O31" s="3">
        <f t="shared" ref="O31" si="16">N31+1</f>
        <v>2012</v>
      </c>
      <c r="P31" s="3">
        <f t="shared" ref="P31" si="17">O31+1</f>
        <v>2013</v>
      </c>
      <c r="Q31" s="3">
        <f t="shared" ref="Q31" si="18">P31+1</f>
        <v>2014</v>
      </c>
      <c r="R31" s="3">
        <f t="shared" ref="R31" si="19">Q31+1</f>
        <v>2015</v>
      </c>
      <c r="S31" s="3">
        <f t="shared" ref="S31" si="20">R31+1</f>
        <v>2016</v>
      </c>
      <c r="T31" s="3">
        <f t="shared" ref="T31" si="21">S31+1</f>
        <v>2017</v>
      </c>
      <c r="U31" s="3">
        <f t="shared" ref="U31" si="22">T31+1</f>
        <v>2018</v>
      </c>
      <c r="V31" s="3">
        <f t="shared" ref="V31" si="23">U31+1</f>
        <v>2019</v>
      </c>
      <c r="W31" s="3">
        <f t="shared" ref="W31" si="24">V31+1</f>
        <v>2020</v>
      </c>
      <c r="X31" s="3">
        <f t="shared" ref="X31" si="25">W31+1</f>
        <v>2021</v>
      </c>
      <c r="Y31" s="3">
        <f t="shared" ref="Y31" si="26">X31+1</f>
        <v>2022</v>
      </c>
      <c r="Z31" s="3">
        <f t="shared" ref="Z31" si="27">Y31+1</f>
        <v>2023</v>
      </c>
      <c r="AA31" s="3">
        <f t="shared" ref="AA31:AB31" si="28">Z31+1</f>
        <v>2024</v>
      </c>
      <c r="AB31" s="3">
        <f t="shared" si="28"/>
        <v>2025</v>
      </c>
    </row>
    <row r="32" spans="2:33" x14ac:dyDescent="0.2">
      <c r="B32" t="s">
        <v>125</v>
      </c>
      <c r="C32" s="4">
        <v>647569</v>
      </c>
      <c r="D32" s="4">
        <v>700958</v>
      </c>
      <c r="E32" s="4">
        <v>749744</v>
      </c>
      <c r="F32" s="4">
        <v>802683</v>
      </c>
      <c r="G32" s="4">
        <v>860059</v>
      </c>
      <c r="H32" s="4">
        <v>928122</v>
      </c>
      <c r="I32" s="4">
        <v>1004976</v>
      </c>
      <c r="J32" s="4">
        <v>1077541</v>
      </c>
      <c r="K32" s="4">
        <v>1112432</v>
      </c>
      <c r="L32" s="4">
        <v>1072990</v>
      </c>
      <c r="M32" s="4">
        <v>1077145</v>
      </c>
      <c r="N32" s="4">
        <v>1068690</v>
      </c>
      <c r="O32" s="4">
        <v>1035964</v>
      </c>
      <c r="P32" s="4">
        <v>1025652</v>
      </c>
      <c r="Q32" s="4">
        <v>1038949</v>
      </c>
      <c r="R32" s="4">
        <v>1087112</v>
      </c>
      <c r="S32" s="4">
        <v>1122967</v>
      </c>
      <c r="T32" s="4">
        <v>1170024</v>
      </c>
      <c r="U32" s="4">
        <v>1212276</v>
      </c>
      <c r="V32" s="4">
        <v>1253710</v>
      </c>
      <c r="W32" s="4">
        <v>1129214</v>
      </c>
      <c r="X32" s="4">
        <v>1235474</v>
      </c>
      <c r="Y32" s="4">
        <v>1375863</v>
      </c>
      <c r="Z32" s="4">
        <v>1497761</v>
      </c>
      <c r="AA32" s="4">
        <v>1594330</v>
      </c>
      <c r="AB32" s="4">
        <v>1687152</v>
      </c>
      <c r="AC32" s="4"/>
      <c r="AD32" s="4"/>
      <c r="AE32" s="4"/>
      <c r="AF32" s="4"/>
    </row>
    <row r="33" spans="2:31" x14ac:dyDescent="0.2">
      <c r="B33" t="s">
        <v>127</v>
      </c>
      <c r="C33" s="23">
        <v>82.345645785305607</v>
      </c>
      <c r="D33" s="23">
        <v>85.572869670922799</v>
      </c>
      <c r="E33" s="23">
        <v>87.9308425846978</v>
      </c>
      <c r="F33" s="23">
        <v>90.515367406555697</v>
      </c>
      <c r="G33" s="23">
        <v>93.334517912002894</v>
      </c>
      <c r="H33" s="23">
        <v>96.648968253279904</v>
      </c>
      <c r="I33" s="23">
        <v>100.556905443228</v>
      </c>
      <c r="J33" s="23">
        <v>104.110101011276</v>
      </c>
      <c r="K33" s="23">
        <v>104.90884389443301</v>
      </c>
      <c r="L33" s="23">
        <v>100.955731328122</v>
      </c>
      <c r="M33" s="23">
        <v>101.050760441759</v>
      </c>
      <c r="N33" s="23">
        <v>100.404103871172</v>
      </c>
      <c r="O33" s="23">
        <v>97.527429385182998</v>
      </c>
      <c r="P33" s="23">
        <v>96.135355820542998</v>
      </c>
      <c r="Q33" s="23">
        <v>97.597090282155094</v>
      </c>
      <c r="R33" s="23">
        <v>101.56034664892999</v>
      </c>
      <c r="S33" s="23">
        <v>104.520988188763</v>
      </c>
      <c r="T33" s="23">
        <v>107.54799751127599</v>
      </c>
      <c r="U33" s="23">
        <v>110.12422477349401</v>
      </c>
      <c r="V33" s="23">
        <v>112.283966815727</v>
      </c>
      <c r="W33" s="23">
        <v>100</v>
      </c>
      <c r="X33" s="23">
        <v>106.68314420473</v>
      </c>
      <c r="Y33" s="23">
        <v>113.4792323308169</v>
      </c>
      <c r="Z33" s="23">
        <v>116.27179223558706</v>
      </c>
      <c r="AA33" s="24">
        <v>120.28924329752809</v>
      </c>
      <c r="AB33" s="24">
        <v>123.68735236458284</v>
      </c>
      <c r="AC33" s="24"/>
      <c r="AD33" s="24"/>
      <c r="AE33" s="24"/>
    </row>
    <row r="34" spans="2:31" x14ac:dyDescent="0.2">
      <c r="B34" t="s">
        <v>128</v>
      </c>
      <c r="C34" s="4">
        <f>$W32*(C33/100)</f>
        <v>929858.56059808086</v>
      </c>
      <c r="D34" s="4">
        <f t="shared" ref="D34:Z34" si="29">$W32*(D33/100)</f>
        <v>966300.82452581415</v>
      </c>
      <c r="E34" s="4">
        <f t="shared" si="29"/>
        <v>992927.38478436938</v>
      </c>
      <c r="F34" s="4">
        <f t="shared" si="29"/>
        <v>1022112.2009062639</v>
      </c>
      <c r="G34" s="4">
        <f t="shared" si="29"/>
        <v>1053946.4430948442</v>
      </c>
      <c r="H34" s="4">
        <f t="shared" si="29"/>
        <v>1091373.6803715921</v>
      </c>
      <c r="I34" s="4">
        <f t="shared" si="29"/>
        <v>1135502.6542316927</v>
      </c>
      <c r="J34" s="4">
        <f t="shared" si="29"/>
        <v>1175625.8360334702</v>
      </c>
      <c r="K34" s="4">
        <f t="shared" si="29"/>
        <v>1184645.3524940826</v>
      </c>
      <c r="L34" s="4">
        <f t="shared" si="29"/>
        <v>1140006.2519595395</v>
      </c>
      <c r="M34" s="4">
        <f t="shared" si="29"/>
        <v>1141079.3340148046</v>
      </c>
      <c r="N34" s="4">
        <f t="shared" si="29"/>
        <v>1133777.1974878162</v>
      </c>
      <c r="O34" s="4">
        <f t="shared" si="29"/>
        <v>1101293.3864576004</v>
      </c>
      <c r="P34" s="4">
        <f t="shared" si="29"/>
        <v>1085573.8968753864</v>
      </c>
      <c r="Q34" s="4">
        <f t="shared" si="29"/>
        <v>1102080.0070587348</v>
      </c>
      <c r="R34" s="4">
        <f t="shared" si="29"/>
        <v>1146833.6528082483</v>
      </c>
      <c r="S34" s="4">
        <f t="shared" si="29"/>
        <v>1180265.6315658584</v>
      </c>
      <c r="T34" s="4">
        <f t="shared" si="29"/>
        <v>1214447.04461698</v>
      </c>
      <c r="U34" s="4">
        <f t="shared" si="29"/>
        <v>1243538.1635337628</v>
      </c>
      <c r="V34" s="4">
        <f t="shared" si="29"/>
        <v>1267926.2730385433</v>
      </c>
      <c r="W34" s="4">
        <f t="shared" si="29"/>
        <v>1129214</v>
      </c>
      <c r="X34" s="4">
        <f t="shared" si="29"/>
        <v>1204680.9999999998</v>
      </c>
      <c r="Y34" s="4">
        <f t="shared" si="29"/>
        <v>1281423.3785721106</v>
      </c>
      <c r="Z34" s="4">
        <f t="shared" si="29"/>
        <v>1312957.355975162</v>
      </c>
      <c r="AA34" s="4">
        <f>$W32*(AA33/100)</f>
        <v>1358322.9758097488</v>
      </c>
      <c r="AB34" s="4">
        <f>$W32*(AB33/100)</f>
        <v>1396694.8991302005</v>
      </c>
    </row>
    <row r="35" spans="2:31" x14ac:dyDescent="0.2">
      <c r="B35" t="s">
        <v>129</v>
      </c>
      <c r="C35" s="6">
        <f>C32/C34</f>
        <v>0.69641666748057529</v>
      </c>
      <c r="D35" s="6">
        <f t="shared" ref="D35:Z35" si="30">D32/D34</f>
        <v>0.72540349983037222</v>
      </c>
      <c r="E35" s="6">
        <f t="shared" si="30"/>
        <v>0.75508442156907507</v>
      </c>
      <c r="F35" s="6">
        <f t="shared" si="30"/>
        <v>0.78531789297524746</v>
      </c>
      <c r="G35" s="6">
        <f t="shared" si="30"/>
        <v>0.81603672144335293</v>
      </c>
      <c r="H35" s="6">
        <f t="shared" si="30"/>
        <v>0.85041633007311668</v>
      </c>
      <c r="I35" s="6">
        <f t="shared" si="30"/>
        <v>0.88504945035112226</v>
      </c>
      <c r="J35" s="6">
        <f t="shared" si="30"/>
        <v>0.91656798189770494</v>
      </c>
      <c r="K35" s="6">
        <f t="shared" si="30"/>
        <v>0.93904221854916414</v>
      </c>
      <c r="L35" s="6">
        <f t="shared" si="30"/>
        <v>0.94121413646254459</v>
      </c>
      <c r="M35" s="6">
        <f t="shared" si="30"/>
        <v>0.94397029890125495</v>
      </c>
      <c r="N35" s="6">
        <f t="shared" si="30"/>
        <v>0.94259260317456184</v>
      </c>
      <c r="O35" s="6">
        <f t="shared" si="30"/>
        <v>0.94067939818676505</v>
      </c>
      <c r="P35" s="6">
        <f t="shared" si="30"/>
        <v>0.9448016417418843</v>
      </c>
      <c r="Q35" s="6">
        <f t="shared" si="30"/>
        <v>0.94271649367161581</v>
      </c>
      <c r="R35" s="6">
        <f t="shared" si="30"/>
        <v>0.94792474683489791</v>
      </c>
      <c r="S35" s="6">
        <f t="shared" si="30"/>
        <v>0.95145276619650421</v>
      </c>
      <c r="T35" s="6">
        <f t="shared" si="30"/>
        <v>0.96342117607030742</v>
      </c>
      <c r="U35" s="6">
        <f t="shared" si="30"/>
        <v>0.97486031032218179</v>
      </c>
      <c r="V35" s="6">
        <f t="shared" si="30"/>
        <v>0.98878777627623848</v>
      </c>
      <c r="W35" s="6">
        <f t="shared" si="30"/>
        <v>1</v>
      </c>
      <c r="X35" s="6">
        <f t="shared" si="30"/>
        <v>1.0255611236501616</v>
      </c>
      <c r="Y35" s="6">
        <f t="shared" si="30"/>
        <v>1.0736989998833355</v>
      </c>
      <c r="Z35" s="6">
        <f t="shared" si="30"/>
        <v>1.1407537291168002</v>
      </c>
      <c r="AA35" s="6">
        <f>AA32/AA34</f>
        <v>1.1737488273358245</v>
      </c>
      <c r="AB35" s="6">
        <f>AB32/AB34</f>
        <v>1.2079603076167051</v>
      </c>
    </row>
    <row r="36" spans="2:3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8" spans="2:31" x14ac:dyDescent="0.2">
      <c r="B38" t="s">
        <v>131</v>
      </c>
    </row>
    <row r="39" spans="2:31" x14ac:dyDescent="0.2">
      <c r="C39" s="3">
        <v>2000</v>
      </c>
      <c r="D39" s="3">
        <v>2001</v>
      </c>
      <c r="E39" s="3">
        <v>2002</v>
      </c>
      <c r="F39" s="3">
        <v>2003</v>
      </c>
      <c r="G39" s="3">
        <v>2004</v>
      </c>
      <c r="H39" s="3">
        <v>2005</v>
      </c>
      <c r="I39" s="3">
        <v>2006</v>
      </c>
      <c r="J39" s="3">
        <v>2007</v>
      </c>
      <c r="K39" s="3">
        <v>2008</v>
      </c>
      <c r="L39" s="3">
        <v>2009</v>
      </c>
      <c r="M39" s="3">
        <v>2010</v>
      </c>
      <c r="N39" s="3">
        <v>2011</v>
      </c>
      <c r="O39" s="3">
        <v>2012</v>
      </c>
      <c r="P39" s="3">
        <v>2013</v>
      </c>
      <c r="Q39" s="3">
        <v>2014</v>
      </c>
      <c r="R39" s="3">
        <v>2015</v>
      </c>
      <c r="S39" s="3">
        <v>2016</v>
      </c>
      <c r="T39" s="3">
        <v>2017</v>
      </c>
      <c r="U39" s="3">
        <f t="shared" ref="U39:AB39" si="31">T39+1</f>
        <v>2018</v>
      </c>
      <c r="V39" s="3">
        <f t="shared" si="31"/>
        <v>2019</v>
      </c>
      <c r="W39" s="3">
        <f t="shared" si="31"/>
        <v>2020</v>
      </c>
      <c r="X39" s="3">
        <f t="shared" si="31"/>
        <v>2021</v>
      </c>
      <c r="Y39" s="3">
        <f t="shared" si="31"/>
        <v>2022</v>
      </c>
      <c r="Z39" s="3">
        <f t="shared" si="31"/>
        <v>2023</v>
      </c>
      <c r="AA39" s="3">
        <f t="shared" si="31"/>
        <v>2024</v>
      </c>
      <c r="AB39" s="3">
        <f t="shared" si="31"/>
        <v>2025</v>
      </c>
    </row>
    <row r="40" spans="2:31" x14ac:dyDescent="0.2">
      <c r="B40" t="s">
        <v>34</v>
      </c>
      <c r="C40" s="6">
        <f>C35</f>
        <v>0.69641666748057529</v>
      </c>
      <c r="D40" s="6">
        <f t="shared" ref="D40:AA40" si="32">D35</f>
        <v>0.72540349983037222</v>
      </c>
      <c r="E40" s="6">
        <f t="shared" si="32"/>
        <v>0.75508442156907507</v>
      </c>
      <c r="F40" s="6">
        <f t="shared" si="32"/>
        <v>0.78531789297524746</v>
      </c>
      <c r="G40" s="6">
        <f t="shared" si="32"/>
        <v>0.81603672144335293</v>
      </c>
      <c r="H40" s="6">
        <f t="shared" si="32"/>
        <v>0.85041633007311668</v>
      </c>
      <c r="I40" s="6">
        <f t="shared" si="32"/>
        <v>0.88504945035112226</v>
      </c>
      <c r="J40" s="6">
        <f t="shared" si="32"/>
        <v>0.91656798189770494</v>
      </c>
      <c r="K40" s="6">
        <f t="shared" si="32"/>
        <v>0.93904221854916414</v>
      </c>
      <c r="L40" s="6">
        <f t="shared" si="32"/>
        <v>0.94121413646254459</v>
      </c>
      <c r="M40" s="6">
        <f t="shared" si="32"/>
        <v>0.94397029890125495</v>
      </c>
      <c r="N40" s="6">
        <f t="shared" si="32"/>
        <v>0.94259260317456184</v>
      </c>
      <c r="O40" s="6">
        <f t="shared" si="32"/>
        <v>0.94067939818676505</v>
      </c>
      <c r="P40" s="6">
        <f t="shared" si="32"/>
        <v>0.9448016417418843</v>
      </c>
      <c r="Q40" s="6">
        <f t="shared" si="32"/>
        <v>0.94271649367161581</v>
      </c>
      <c r="R40" s="6">
        <f t="shared" si="32"/>
        <v>0.94792474683489791</v>
      </c>
      <c r="S40" s="6">
        <f t="shared" si="32"/>
        <v>0.95145276619650421</v>
      </c>
      <c r="T40" s="6">
        <f t="shared" si="32"/>
        <v>0.96342117607030742</v>
      </c>
      <c r="U40" s="6">
        <f t="shared" si="32"/>
        <v>0.97486031032218179</v>
      </c>
      <c r="V40" s="6">
        <f t="shared" si="32"/>
        <v>0.98878777627623848</v>
      </c>
      <c r="W40" s="6">
        <f t="shared" si="32"/>
        <v>1</v>
      </c>
      <c r="X40" s="6">
        <f t="shared" si="32"/>
        <v>1.0255611236501616</v>
      </c>
      <c r="Y40" s="6">
        <f t="shared" si="32"/>
        <v>1.0736989998833355</v>
      </c>
      <c r="Z40" s="6">
        <f t="shared" si="32"/>
        <v>1.1407537291168002</v>
      </c>
      <c r="AA40" s="6">
        <f t="shared" si="32"/>
        <v>1.1737488273358245</v>
      </c>
      <c r="AB40" s="6">
        <f t="shared" ref="AB40" si="33">AB35</f>
        <v>1.2079603076167051</v>
      </c>
    </row>
    <row r="41" spans="2:31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16"/>
      <c r="U41" s="16"/>
      <c r="V41" s="7">
        <f>(V40-U40)/U40</f>
        <v>1.4286627331718741E-2</v>
      </c>
      <c r="W41" s="7">
        <f t="shared" ref="W41" si="34">(W40-V40)/V40</f>
        <v>1.1339363200854486E-2</v>
      </c>
      <c r="X41" s="7">
        <f t="shared" ref="X41" si="35">(X40-W40)/W40</f>
        <v>2.556112365016161E-2</v>
      </c>
      <c r="Y41" s="7">
        <f t="shared" ref="Y41" si="36">(Y40-X40)/X40</f>
        <v>4.6938086012701316E-2</v>
      </c>
      <c r="Z41" s="7">
        <f t="shared" ref="Z41:AB41" si="37">(Z40-Y40)/Y40</f>
        <v>6.2452073850074008E-2</v>
      </c>
      <c r="AA41" s="7">
        <f t="shared" si="37"/>
        <v>2.8923945087227527E-2</v>
      </c>
      <c r="AB41" s="7">
        <f t="shared" si="37"/>
        <v>2.914719016889997E-2</v>
      </c>
    </row>
    <row r="42" spans="2:31" x14ac:dyDescent="0.2">
      <c r="B42" t="s">
        <v>119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16"/>
      <c r="U42" s="16"/>
      <c r="V42" s="16"/>
      <c r="W42" s="16"/>
      <c r="X42" s="16"/>
      <c r="Y42" s="6"/>
      <c r="Z42" s="6"/>
    </row>
    <row r="43" spans="2:31" x14ac:dyDescent="0.2">
      <c r="B43" t="s">
        <v>34</v>
      </c>
      <c r="C43" s="4">
        <f>C25/C40</f>
        <v>930263.49059641093</v>
      </c>
      <c r="D43" s="4">
        <f t="shared" ref="D43:AA43" si="38">D25/D40</f>
        <v>966349.07353482535</v>
      </c>
      <c r="E43" s="4">
        <f t="shared" si="38"/>
        <v>992673.1085809205</v>
      </c>
      <c r="F43" s="4">
        <f t="shared" si="38"/>
        <v>1021581.2057465584</v>
      </c>
      <c r="G43" s="4">
        <f t="shared" si="38"/>
        <v>1053184.2224941587</v>
      </c>
      <c r="H43" s="4">
        <f t="shared" si="38"/>
        <v>1090474.1209758616</v>
      </c>
      <c r="I43" s="4">
        <f t="shared" si="38"/>
        <v>1134199.9021656441</v>
      </c>
      <c r="J43" s="4">
        <f t="shared" si="38"/>
        <v>1173441.6008872075</v>
      </c>
      <c r="K43" s="4">
        <f t="shared" si="38"/>
        <v>1181566.6836729229</v>
      </c>
      <c r="L43" s="4">
        <f t="shared" si="38"/>
        <v>1136110.2203786902</v>
      </c>
      <c r="M43" s="4">
        <f t="shared" si="38"/>
        <v>1136380.0336182101</v>
      </c>
      <c r="N43" s="4">
        <f t="shared" si="38"/>
        <v>1128550.1248549456</v>
      </c>
      <c r="O43" s="4">
        <f t="shared" si="38"/>
        <v>1096121.5925293209</v>
      </c>
      <c r="P43" s="4">
        <f t="shared" si="38"/>
        <v>1079960.0200935665</v>
      </c>
      <c r="Q43" s="4">
        <f t="shared" si="38"/>
        <v>1094876.356708298</v>
      </c>
      <c r="R43" s="4">
        <f t="shared" si="38"/>
        <v>1136788.5516208452</v>
      </c>
      <c r="S43" s="4">
        <f t="shared" si="38"/>
        <v>1170672.9325646397</v>
      </c>
      <c r="T43" s="4">
        <f t="shared" si="38"/>
        <v>1205991.7602591806</v>
      </c>
      <c r="U43" s="4">
        <f t="shared" si="38"/>
        <v>1235295.9570197398</v>
      </c>
      <c r="V43" s="4">
        <f t="shared" si="38"/>
        <v>1258485.4200830632</v>
      </c>
      <c r="W43" s="4">
        <f t="shared" si="38"/>
        <v>1117989</v>
      </c>
      <c r="X43" s="4">
        <f t="shared" si="38"/>
        <v>1191825.5985071314</v>
      </c>
      <c r="Y43" s="4">
        <f t="shared" si="38"/>
        <v>1279342.7209574135</v>
      </c>
      <c r="Z43" s="4">
        <f t="shared" si="38"/>
        <v>1312957.3559751618</v>
      </c>
      <c r="AA43" s="4">
        <f t="shared" si="38"/>
        <v>1358322.9758097485</v>
      </c>
      <c r="AB43" s="4">
        <f t="shared" ref="AB43" si="39">AB25/AB40</f>
        <v>1396694.8991302005</v>
      </c>
    </row>
    <row r="44" spans="2:31" x14ac:dyDescent="0.2">
      <c r="B44" t="s">
        <v>120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6"/>
      <c r="U44" s="16"/>
      <c r="V44" s="7">
        <f>(V43-U43)/U43</f>
        <v>1.8772394527437803E-2</v>
      </c>
      <c r="W44" s="7">
        <f t="shared" ref="W44:AB44" si="40">(W43-V43)/V43</f>
        <v>-0.11163929104064636</v>
      </c>
      <c r="X44" s="7">
        <f t="shared" si="40"/>
        <v>6.6044118955670805E-2</v>
      </c>
      <c r="Y44" s="7">
        <f t="shared" si="40"/>
        <v>7.3431148449827857E-2</v>
      </c>
      <c r="Z44" s="7">
        <f t="shared" si="40"/>
        <v>2.627492576234166E-2</v>
      </c>
      <c r="AA44" s="7">
        <f t="shared" si="40"/>
        <v>3.4552241646030248E-2</v>
      </c>
      <c r="AB44" s="7">
        <f t="shared" si="40"/>
        <v>2.8249484109312814E-2</v>
      </c>
    </row>
    <row r="45" spans="2:31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6"/>
      <c r="U45" s="16"/>
      <c r="V45" s="16"/>
      <c r="W45" s="16"/>
      <c r="X45" s="16"/>
      <c r="Y45" s="6"/>
      <c r="Z45" s="6"/>
    </row>
    <row r="46" spans="2:31" x14ac:dyDescent="0.2">
      <c r="T46" s="16"/>
      <c r="U46" s="16"/>
      <c r="V46" s="16"/>
      <c r="W46" s="16"/>
      <c r="X46" s="16"/>
    </row>
    <row r="47" spans="2:31" x14ac:dyDescent="0.2">
      <c r="B47" t="s">
        <v>35</v>
      </c>
      <c r="X47" t="s">
        <v>130</v>
      </c>
    </row>
    <row r="48" spans="2:31" x14ac:dyDescent="0.2">
      <c r="B48" s="3"/>
      <c r="C48" s="3">
        <v>2000</v>
      </c>
      <c r="D48" s="3">
        <f>C48+1</f>
        <v>2001</v>
      </c>
      <c r="E48" s="3">
        <f t="shared" ref="E48:T48" si="41">D48+1</f>
        <v>2002</v>
      </c>
      <c r="F48" s="3">
        <f t="shared" si="41"/>
        <v>2003</v>
      </c>
      <c r="G48" s="3">
        <f t="shared" si="41"/>
        <v>2004</v>
      </c>
      <c r="H48" s="3">
        <f t="shared" si="41"/>
        <v>2005</v>
      </c>
      <c r="I48" s="3">
        <f t="shared" si="41"/>
        <v>2006</v>
      </c>
      <c r="J48" s="3">
        <f t="shared" si="41"/>
        <v>2007</v>
      </c>
      <c r="K48" s="3">
        <f t="shared" si="41"/>
        <v>2008</v>
      </c>
      <c r="L48" s="3">
        <f t="shared" si="41"/>
        <v>2009</v>
      </c>
      <c r="M48" s="3">
        <f t="shared" si="41"/>
        <v>2010</v>
      </c>
      <c r="N48" s="3">
        <f t="shared" si="41"/>
        <v>2011</v>
      </c>
      <c r="O48" s="3">
        <f t="shared" si="41"/>
        <v>2012</v>
      </c>
      <c r="P48" s="3">
        <f t="shared" si="41"/>
        <v>2013</v>
      </c>
      <c r="Q48" s="3">
        <f t="shared" si="41"/>
        <v>2014</v>
      </c>
      <c r="R48" s="3">
        <f t="shared" si="41"/>
        <v>2015</v>
      </c>
      <c r="S48" s="3">
        <f t="shared" si="41"/>
        <v>2016</v>
      </c>
      <c r="T48" s="3">
        <f t="shared" si="41"/>
        <v>2017</v>
      </c>
      <c r="U48" s="3">
        <f t="shared" ref="U48:AB48" si="42">T48+1</f>
        <v>2018</v>
      </c>
      <c r="V48" s="3">
        <f t="shared" si="42"/>
        <v>2019</v>
      </c>
      <c r="W48" s="3">
        <f t="shared" si="42"/>
        <v>2020</v>
      </c>
      <c r="X48" s="3">
        <f t="shared" si="42"/>
        <v>2021</v>
      </c>
      <c r="Y48" s="3">
        <f t="shared" si="42"/>
        <v>2022</v>
      </c>
      <c r="Z48" s="3">
        <f t="shared" si="42"/>
        <v>2023</v>
      </c>
      <c r="AA48" s="3">
        <f t="shared" si="42"/>
        <v>2024</v>
      </c>
      <c r="AB48" s="3">
        <f t="shared" si="42"/>
        <v>2025</v>
      </c>
    </row>
    <row r="49" spans="2:35" x14ac:dyDescent="0.2">
      <c r="B49" t="s">
        <v>0</v>
      </c>
      <c r="C49" s="4">
        <v>7340052</v>
      </c>
      <c r="D49" s="4">
        <v>7403968</v>
      </c>
      <c r="E49" s="4">
        <v>7478432</v>
      </c>
      <c r="F49" s="4">
        <v>7606848</v>
      </c>
      <c r="G49" s="4">
        <v>7687518</v>
      </c>
      <c r="H49" s="4">
        <v>7849799</v>
      </c>
      <c r="I49" s="4">
        <v>7975672</v>
      </c>
      <c r="J49" s="4">
        <v>8059461</v>
      </c>
      <c r="K49" s="4">
        <v>8202220</v>
      </c>
      <c r="L49" s="4">
        <v>8302923</v>
      </c>
      <c r="M49" s="4">
        <v>8370975</v>
      </c>
      <c r="N49" s="4">
        <v>8424102</v>
      </c>
      <c r="O49" s="4">
        <v>8449985</v>
      </c>
      <c r="P49" s="4">
        <v>8440300</v>
      </c>
      <c r="Q49" s="4">
        <v>8402305</v>
      </c>
      <c r="R49" s="4">
        <v>8399043</v>
      </c>
      <c r="S49" s="4">
        <v>8388107</v>
      </c>
      <c r="T49" s="4">
        <v>8379820</v>
      </c>
      <c r="U49" s="4">
        <v>8384408</v>
      </c>
      <c r="V49" s="4">
        <v>8414240</v>
      </c>
      <c r="W49" s="4">
        <v>8464411</v>
      </c>
      <c r="X49" s="4">
        <v>8502217.2074650005</v>
      </c>
      <c r="Y49" s="4">
        <v>8511167</v>
      </c>
      <c r="Z49" s="4">
        <v>8584147</v>
      </c>
      <c r="AA49" s="4">
        <v>8631862</v>
      </c>
      <c r="AB49" s="4">
        <v>8676713</v>
      </c>
      <c r="AH49" s="4"/>
      <c r="AI49" s="4"/>
    </row>
    <row r="50" spans="2:35" x14ac:dyDescent="0.2">
      <c r="B50" t="s">
        <v>1</v>
      </c>
      <c r="C50" s="4">
        <v>1189909</v>
      </c>
      <c r="D50" s="4">
        <v>1199753</v>
      </c>
      <c r="E50" s="4">
        <v>1217514</v>
      </c>
      <c r="F50" s="4">
        <v>1230090</v>
      </c>
      <c r="G50" s="4">
        <v>1249584</v>
      </c>
      <c r="H50" s="4">
        <v>1269027</v>
      </c>
      <c r="I50" s="4">
        <v>1277471</v>
      </c>
      <c r="J50" s="4">
        <v>1296655</v>
      </c>
      <c r="K50" s="4">
        <v>1326918</v>
      </c>
      <c r="L50" s="4">
        <v>1345473</v>
      </c>
      <c r="M50" s="4">
        <v>1347095</v>
      </c>
      <c r="N50" s="4">
        <v>1346293</v>
      </c>
      <c r="O50" s="4">
        <v>1349467</v>
      </c>
      <c r="P50" s="4">
        <v>1347150</v>
      </c>
      <c r="Q50" s="4">
        <v>1325385</v>
      </c>
      <c r="R50" s="4">
        <v>1317847</v>
      </c>
      <c r="S50" s="4">
        <v>1308563</v>
      </c>
      <c r="T50" s="4">
        <v>1308750</v>
      </c>
      <c r="U50" s="4">
        <v>1308728</v>
      </c>
      <c r="V50" s="4">
        <v>1319291</v>
      </c>
      <c r="W50" s="4">
        <v>1329391</v>
      </c>
      <c r="X50" s="4">
        <v>1331132.661998</v>
      </c>
      <c r="Y50" s="4">
        <v>1328215</v>
      </c>
      <c r="Z50" s="4">
        <v>1341289</v>
      </c>
      <c r="AA50" s="4">
        <v>1351591</v>
      </c>
      <c r="AB50" s="4">
        <v>1364621</v>
      </c>
      <c r="AH50" s="4"/>
      <c r="AI50" s="4"/>
    </row>
    <row r="51" spans="2:35" x14ac:dyDescent="0.2">
      <c r="B51" t="s">
        <v>2</v>
      </c>
      <c r="C51" s="4">
        <v>1076567</v>
      </c>
      <c r="D51" s="4">
        <v>1075329</v>
      </c>
      <c r="E51" s="4">
        <v>1073971</v>
      </c>
      <c r="F51" s="4">
        <v>1075381</v>
      </c>
      <c r="G51" s="4">
        <v>1073761</v>
      </c>
      <c r="H51" s="4">
        <v>1076635</v>
      </c>
      <c r="I51" s="4">
        <v>1076896</v>
      </c>
      <c r="J51" s="4">
        <v>1074862</v>
      </c>
      <c r="K51" s="4">
        <v>1080138</v>
      </c>
      <c r="L51" s="4">
        <v>1085289</v>
      </c>
      <c r="M51" s="4">
        <v>1084341</v>
      </c>
      <c r="N51" s="4">
        <v>1081487</v>
      </c>
      <c r="O51" s="4">
        <v>1077360</v>
      </c>
      <c r="P51" s="4">
        <v>1068165</v>
      </c>
      <c r="Q51" s="4">
        <v>1061756</v>
      </c>
      <c r="R51" s="4">
        <v>1051229</v>
      </c>
      <c r="S51" s="4">
        <v>1042608</v>
      </c>
      <c r="T51" s="4">
        <v>1034960</v>
      </c>
      <c r="U51" s="4">
        <v>1028244</v>
      </c>
      <c r="V51" s="4">
        <v>1022800</v>
      </c>
      <c r="W51" s="4">
        <v>1018784</v>
      </c>
      <c r="X51" s="4">
        <v>1012888.701348</v>
      </c>
      <c r="Y51" s="4">
        <v>1004960</v>
      </c>
      <c r="Z51" s="4">
        <v>1006060</v>
      </c>
      <c r="AA51" s="4">
        <v>1009599</v>
      </c>
      <c r="AB51" s="4">
        <v>1015128</v>
      </c>
      <c r="AH51" s="4"/>
      <c r="AI51" s="4"/>
    </row>
    <row r="52" spans="2:35" x14ac:dyDescent="0.2">
      <c r="B52" t="s">
        <v>3</v>
      </c>
      <c r="C52" s="4">
        <v>845630</v>
      </c>
      <c r="D52" s="4">
        <v>878627</v>
      </c>
      <c r="E52" s="4">
        <v>916968</v>
      </c>
      <c r="F52" s="4">
        <v>947361</v>
      </c>
      <c r="G52" s="4">
        <v>955045</v>
      </c>
      <c r="H52" s="4">
        <v>983131</v>
      </c>
      <c r="I52" s="4">
        <v>1001062</v>
      </c>
      <c r="J52" s="4">
        <v>1030650</v>
      </c>
      <c r="K52" s="4">
        <v>1072844</v>
      </c>
      <c r="L52" s="4">
        <v>1095426</v>
      </c>
      <c r="M52" s="4">
        <v>1106049</v>
      </c>
      <c r="N52" s="4">
        <v>1113114</v>
      </c>
      <c r="O52" s="4">
        <v>1119439</v>
      </c>
      <c r="P52" s="4">
        <v>1111674</v>
      </c>
      <c r="Q52" s="4">
        <v>1103442</v>
      </c>
      <c r="R52" s="4">
        <v>1104479</v>
      </c>
      <c r="S52" s="4">
        <v>1107220</v>
      </c>
      <c r="T52" s="4">
        <v>1115999</v>
      </c>
      <c r="U52" s="4">
        <v>1128908</v>
      </c>
      <c r="V52" s="4">
        <v>1149460</v>
      </c>
      <c r="W52" s="4">
        <v>1171543</v>
      </c>
      <c r="X52" s="4">
        <v>1219774.93958</v>
      </c>
      <c r="Y52" s="4">
        <v>1187043</v>
      </c>
      <c r="Z52" s="4">
        <v>1209906</v>
      </c>
      <c r="AA52" s="4">
        <v>1231768</v>
      </c>
      <c r="AB52" s="4">
        <v>1249844</v>
      </c>
      <c r="AH52" s="4"/>
      <c r="AI52" s="4"/>
    </row>
    <row r="53" spans="2:35" x14ac:dyDescent="0.2">
      <c r="B53" t="s">
        <v>4</v>
      </c>
      <c r="C53" s="4">
        <v>1716276</v>
      </c>
      <c r="D53" s="4">
        <v>1781366</v>
      </c>
      <c r="E53" s="4">
        <v>1843755</v>
      </c>
      <c r="F53" s="4">
        <v>1894868</v>
      </c>
      <c r="G53" s="4">
        <v>1915540</v>
      </c>
      <c r="H53" s="4">
        <v>1968280</v>
      </c>
      <c r="I53" s="4">
        <v>1995833</v>
      </c>
      <c r="J53" s="4">
        <v>2025951</v>
      </c>
      <c r="K53" s="4">
        <v>2075968</v>
      </c>
      <c r="L53" s="4">
        <v>2103992</v>
      </c>
      <c r="M53" s="4">
        <v>2118519</v>
      </c>
      <c r="N53" s="4">
        <v>2126769</v>
      </c>
      <c r="O53" s="4">
        <v>2118344</v>
      </c>
      <c r="P53" s="4">
        <v>2118679</v>
      </c>
      <c r="Q53" s="4">
        <v>2104815</v>
      </c>
      <c r="R53" s="4">
        <v>2100306</v>
      </c>
      <c r="S53" s="4">
        <v>2101924</v>
      </c>
      <c r="T53" s="4">
        <v>2108121</v>
      </c>
      <c r="U53" s="4">
        <v>2127685</v>
      </c>
      <c r="V53" s="4">
        <v>2153389</v>
      </c>
      <c r="W53" s="4">
        <v>2175952</v>
      </c>
      <c r="X53" s="4">
        <v>2244368.8520999998</v>
      </c>
      <c r="Y53" s="4">
        <v>2185607</v>
      </c>
      <c r="Z53" s="4">
        <v>2213016</v>
      </c>
      <c r="AA53" s="4">
        <v>2238754</v>
      </c>
      <c r="AB53" s="4">
        <v>2258866</v>
      </c>
      <c r="AH53" s="4"/>
      <c r="AI53" s="4"/>
    </row>
    <row r="54" spans="2:35" x14ac:dyDescent="0.2">
      <c r="B54" t="s">
        <v>5</v>
      </c>
      <c r="C54" s="4">
        <v>531159</v>
      </c>
      <c r="D54" s="4">
        <v>537606</v>
      </c>
      <c r="E54" s="4">
        <v>542275</v>
      </c>
      <c r="F54" s="4">
        <v>549690</v>
      </c>
      <c r="G54" s="4">
        <v>554784</v>
      </c>
      <c r="H54" s="4">
        <v>562309</v>
      </c>
      <c r="I54" s="4">
        <v>568091</v>
      </c>
      <c r="J54" s="4">
        <v>572824</v>
      </c>
      <c r="K54" s="4">
        <v>582138</v>
      </c>
      <c r="L54" s="4">
        <v>589235</v>
      </c>
      <c r="M54" s="4">
        <v>592250</v>
      </c>
      <c r="N54" s="4">
        <v>593121</v>
      </c>
      <c r="O54" s="4">
        <v>593861</v>
      </c>
      <c r="P54" s="4">
        <v>591888</v>
      </c>
      <c r="Q54" s="4">
        <v>588656</v>
      </c>
      <c r="R54" s="4">
        <v>585179</v>
      </c>
      <c r="S54" s="4">
        <v>582206</v>
      </c>
      <c r="T54" s="4">
        <v>580295</v>
      </c>
      <c r="U54" s="4">
        <v>580229</v>
      </c>
      <c r="V54" s="4">
        <v>581078</v>
      </c>
      <c r="W54" s="4">
        <v>582905</v>
      </c>
      <c r="X54" s="4">
        <v>583654.52219599998</v>
      </c>
      <c r="Y54" s="4">
        <v>585450</v>
      </c>
      <c r="Z54" s="4">
        <v>588387</v>
      </c>
      <c r="AA54" s="4">
        <v>590851</v>
      </c>
      <c r="AB54" s="4">
        <v>593623</v>
      </c>
      <c r="AH54" s="4"/>
      <c r="AI54" s="4"/>
    </row>
    <row r="55" spans="2:35" x14ac:dyDescent="0.2">
      <c r="B55" t="s">
        <v>6</v>
      </c>
      <c r="C55" s="4">
        <v>1734261</v>
      </c>
      <c r="D55" s="4">
        <v>1755053</v>
      </c>
      <c r="E55" s="4">
        <v>1782038</v>
      </c>
      <c r="F55" s="4">
        <v>1815781</v>
      </c>
      <c r="G55" s="4">
        <v>1848881</v>
      </c>
      <c r="H55" s="4">
        <v>1894667</v>
      </c>
      <c r="I55" s="4">
        <v>1932261</v>
      </c>
      <c r="J55" s="4">
        <v>1977304</v>
      </c>
      <c r="K55" s="4">
        <v>2043100</v>
      </c>
      <c r="L55" s="4">
        <v>2081313</v>
      </c>
      <c r="M55" s="4">
        <v>2098373</v>
      </c>
      <c r="N55" s="4">
        <v>2115334</v>
      </c>
      <c r="O55" s="4">
        <v>2121888</v>
      </c>
      <c r="P55" s="4">
        <v>2100998</v>
      </c>
      <c r="Q55" s="4">
        <v>2078611</v>
      </c>
      <c r="R55" s="4">
        <v>2059191</v>
      </c>
      <c r="S55" s="4">
        <v>2041631</v>
      </c>
      <c r="T55" s="4">
        <v>2031479</v>
      </c>
      <c r="U55" s="4">
        <v>2026807</v>
      </c>
      <c r="V55" s="4">
        <v>2032863</v>
      </c>
      <c r="W55" s="4">
        <v>2045221</v>
      </c>
      <c r="X55" s="4">
        <v>2048655.6625709999</v>
      </c>
      <c r="Y55" s="4">
        <v>2058278</v>
      </c>
      <c r="Z55" s="4">
        <v>2084086</v>
      </c>
      <c r="AA55" s="4">
        <v>2104433</v>
      </c>
      <c r="AB55" s="4">
        <v>2126378</v>
      </c>
      <c r="AH55" s="4"/>
      <c r="AI55" s="4"/>
    </row>
    <row r="56" spans="2:35" x14ac:dyDescent="0.2">
      <c r="B56" t="s">
        <v>7</v>
      </c>
      <c r="C56" s="4">
        <v>2479118</v>
      </c>
      <c r="D56" s="4">
        <v>2479425</v>
      </c>
      <c r="E56" s="4">
        <v>2480369</v>
      </c>
      <c r="F56" s="4">
        <v>2487646</v>
      </c>
      <c r="G56" s="4">
        <v>2493918</v>
      </c>
      <c r="H56" s="4">
        <v>2510849</v>
      </c>
      <c r="I56" s="4">
        <v>2523020</v>
      </c>
      <c r="J56" s="4">
        <v>2528417</v>
      </c>
      <c r="K56" s="4">
        <v>2557330</v>
      </c>
      <c r="L56" s="4">
        <v>2563521</v>
      </c>
      <c r="M56" s="4">
        <v>2559515</v>
      </c>
      <c r="N56" s="4">
        <v>2558463</v>
      </c>
      <c r="O56" s="4">
        <v>2546078</v>
      </c>
      <c r="P56" s="4">
        <v>2519875</v>
      </c>
      <c r="Q56" s="4">
        <v>2494790</v>
      </c>
      <c r="R56" s="4">
        <v>2472052</v>
      </c>
      <c r="S56" s="4">
        <v>2447519</v>
      </c>
      <c r="T56" s="4">
        <v>2425801</v>
      </c>
      <c r="U56" s="4">
        <v>2409164</v>
      </c>
      <c r="V56" s="4">
        <v>2399548</v>
      </c>
      <c r="W56" s="4">
        <v>2394918</v>
      </c>
      <c r="X56" s="4">
        <v>2386648.5161080002</v>
      </c>
      <c r="Y56" s="4">
        <v>2375583</v>
      </c>
      <c r="Z56" s="4">
        <v>2383703</v>
      </c>
      <c r="AA56" s="4">
        <v>2391682</v>
      </c>
      <c r="AB56" s="4">
        <v>2401221</v>
      </c>
      <c r="AH56" s="4"/>
      <c r="AI56" s="4"/>
    </row>
    <row r="57" spans="2:35" x14ac:dyDescent="0.2">
      <c r="B57" t="s">
        <v>8</v>
      </c>
      <c r="C57" s="4">
        <v>6261999</v>
      </c>
      <c r="D57" s="4">
        <v>6361365</v>
      </c>
      <c r="E57" s="4">
        <v>6506440</v>
      </c>
      <c r="F57" s="4">
        <v>6704146</v>
      </c>
      <c r="G57" s="4">
        <v>6813319</v>
      </c>
      <c r="H57" s="4">
        <v>6995206</v>
      </c>
      <c r="I57" s="4">
        <v>7134697</v>
      </c>
      <c r="J57" s="4">
        <v>7210508</v>
      </c>
      <c r="K57" s="4">
        <v>7364078</v>
      </c>
      <c r="L57" s="4">
        <v>7475420</v>
      </c>
      <c r="M57" s="4">
        <v>7512381</v>
      </c>
      <c r="N57" s="4">
        <v>7539618</v>
      </c>
      <c r="O57" s="4">
        <v>7570908</v>
      </c>
      <c r="P57" s="4">
        <v>7553650</v>
      </c>
      <c r="Q57" s="4">
        <v>7518903</v>
      </c>
      <c r="R57" s="4">
        <v>7508106</v>
      </c>
      <c r="S57" s="4">
        <v>7522596</v>
      </c>
      <c r="T57" s="4">
        <v>7555830</v>
      </c>
      <c r="U57" s="4">
        <v>7600065</v>
      </c>
      <c r="V57" s="4">
        <v>7675217</v>
      </c>
      <c r="W57" s="4">
        <v>7780479</v>
      </c>
      <c r="X57" s="4">
        <v>7671253.2599370005</v>
      </c>
      <c r="Y57" s="4">
        <v>7761823</v>
      </c>
      <c r="Z57" s="4">
        <v>7901963</v>
      </c>
      <c r="AA57" s="4">
        <v>8012231</v>
      </c>
      <c r="AB57" s="4">
        <v>8124126</v>
      </c>
      <c r="AH57" s="4"/>
      <c r="AI57" s="4"/>
    </row>
    <row r="58" spans="2:35" x14ac:dyDescent="0.2">
      <c r="B58" t="s">
        <v>9</v>
      </c>
      <c r="C58" s="4">
        <v>1069420</v>
      </c>
      <c r="D58" s="4">
        <v>1073381</v>
      </c>
      <c r="E58" s="4">
        <v>1073050</v>
      </c>
      <c r="F58" s="4">
        <v>1073904</v>
      </c>
      <c r="G58" s="4">
        <v>1075286</v>
      </c>
      <c r="H58" s="4">
        <v>1083879</v>
      </c>
      <c r="I58" s="4">
        <v>1086373</v>
      </c>
      <c r="J58" s="4">
        <v>1089990</v>
      </c>
      <c r="K58" s="4">
        <v>1097744</v>
      </c>
      <c r="L58" s="4">
        <v>1102410</v>
      </c>
      <c r="M58" s="4">
        <v>1107220</v>
      </c>
      <c r="N58" s="4">
        <v>1109367</v>
      </c>
      <c r="O58" s="4">
        <v>1108130</v>
      </c>
      <c r="P58" s="4">
        <v>1104004</v>
      </c>
      <c r="Q58" s="4">
        <v>1099632</v>
      </c>
      <c r="R58" s="4">
        <v>1092997</v>
      </c>
      <c r="S58" s="4">
        <v>1087778</v>
      </c>
      <c r="T58" s="4">
        <v>1079920</v>
      </c>
      <c r="U58" s="4">
        <v>1072863</v>
      </c>
      <c r="V58" s="4">
        <v>1067710</v>
      </c>
      <c r="W58" s="4">
        <v>1063987</v>
      </c>
      <c r="X58" s="4">
        <v>1057998.8767299999</v>
      </c>
      <c r="Y58" s="4">
        <v>1056808</v>
      </c>
      <c r="Z58" s="4">
        <v>1054306</v>
      </c>
      <c r="AA58" s="4">
        <v>1054681</v>
      </c>
      <c r="AB58" s="4">
        <v>1053345</v>
      </c>
      <c r="AH58" s="4"/>
      <c r="AI58" s="4"/>
    </row>
    <row r="59" spans="2:35" x14ac:dyDescent="0.2">
      <c r="B59" t="s">
        <v>10</v>
      </c>
      <c r="C59" s="4">
        <v>2731900</v>
      </c>
      <c r="D59" s="4">
        <v>2732926</v>
      </c>
      <c r="E59" s="4">
        <v>2737370</v>
      </c>
      <c r="F59" s="4">
        <v>2751094</v>
      </c>
      <c r="G59" s="4">
        <v>2750985</v>
      </c>
      <c r="H59" s="4">
        <v>2762198</v>
      </c>
      <c r="I59" s="4">
        <v>2767524</v>
      </c>
      <c r="J59" s="4">
        <v>2772533</v>
      </c>
      <c r="K59" s="4">
        <v>2784169</v>
      </c>
      <c r="L59" s="4">
        <v>2796089</v>
      </c>
      <c r="M59" s="4">
        <v>2797653</v>
      </c>
      <c r="N59" s="4">
        <v>2795422</v>
      </c>
      <c r="O59" s="4">
        <v>2781498</v>
      </c>
      <c r="P59" s="4">
        <v>2765940</v>
      </c>
      <c r="Q59" s="4">
        <v>2748695</v>
      </c>
      <c r="R59" s="4">
        <v>2732347</v>
      </c>
      <c r="S59" s="4">
        <v>2718525</v>
      </c>
      <c r="T59" s="4">
        <v>2708339</v>
      </c>
      <c r="U59" s="4">
        <v>2701743</v>
      </c>
      <c r="V59" s="4">
        <v>2699499</v>
      </c>
      <c r="W59" s="4">
        <v>2701819</v>
      </c>
      <c r="X59" s="4">
        <v>2696875.5007469999</v>
      </c>
      <c r="Y59" s="4">
        <v>2692825</v>
      </c>
      <c r="Z59" s="4">
        <v>2699424</v>
      </c>
      <c r="AA59" s="4">
        <v>2705833</v>
      </c>
      <c r="AB59" s="4">
        <v>2714741</v>
      </c>
      <c r="AH59" s="4"/>
      <c r="AI59" s="4"/>
    </row>
    <row r="60" spans="2:35" x14ac:dyDescent="0.2">
      <c r="B60" t="s">
        <v>21</v>
      </c>
      <c r="C60" s="4">
        <v>5205408</v>
      </c>
      <c r="D60" s="4">
        <v>5372433</v>
      </c>
      <c r="E60" s="4">
        <v>5527152</v>
      </c>
      <c r="F60" s="4">
        <v>5718942</v>
      </c>
      <c r="G60" s="4">
        <v>5804829</v>
      </c>
      <c r="H60" s="4">
        <v>5964143</v>
      </c>
      <c r="I60" s="4">
        <v>6008183</v>
      </c>
      <c r="J60" s="4">
        <v>6081689</v>
      </c>
      <c r="K60" s="4">
        <v>6271638</v>
      </c>
      <c r="L60" s="4">
        <v>6386932</v>
      </c>
      <c r="M60" s="4">
        <v>6458684</v>
      </c>
      <c r="N60" s="4">
        <v>6489680</v>
      </c>
      <c r="O60" s="4">
        <v>6498560</v>
      </c>
      <c r="P60" s="4">
        <v>6495551</v>
      </c>
      <c r="Q60" s="4">
        <v>6454440</v>
      </c>
      <c r="R60" s="4">
        <v>6436996</v>
      </c>
      <c r="S60" s="4">
        <v>6466996</v>
      </c>
      <c r="T60" s="4">
        <v>6507184</v>
      </c>
      <c r="U60" s="4">
        <v>6578079</v>
      </c>
      <c r="V60" s="4">
        <v>6663394</v>
      </c>
      <c r="W60" s="4">
        <v>6779888</v>
      </c>
      <c r="X60" s="4">
        <v>6755827.8585099997</v>
      </c>
      <c r="Y60" s="4">
        <v>6743254</v>
      </c>
      <c r="Z60" s="4">
        <v>6871903</v>
      </c>
      <c r="AA60" s="4">
        <v>7009268</v>
      </c>
      <c r="AB60" s="4">
        <v>7113886</v>
      </c>
      <c r="AH60" s="4"/>
      <c r="AI60" s="4"/>
    </row>
    <row r="61" spans="2:35" x14ac:dyDescent="0.2">
      <c r="B61" t="s">
        <v>24</v>
      </c>
      <c r="C61" s="4">
        <v>1149328</v>
      </c>
      <c r="D61" s="4">
        <v>1190378</v>
      </c>
      <c r="E61" s="4">
        <v>1226993</v>
      </c>
      <c r="F61" s="4">
        <v>1269230</v>
      </c>
      <c r="G61" s="4">
        <v>1294694</v>
      </c>
      <c r="H61" s="4">
        <v>1335792</v>
      </c>
      <c r="I61" s="4">
        <v>1370306</v>
      </c>
      <c r="J61" s="4">
        <v>1392117</v>
      </c>
      <c r="K61" s="4">
        <v>1426109</v>
      </c>
      <c r="L61" s="4">
        <v>1446520</v>
      </c>
      <c r="M61" s="4">
        <v>1461979</v>
      </c>
      <c r="N61" s="4">
        <v>1470069</v>
      </c>
      <c r="O61" s="4">
        <v>1474449</v>
      </c>
      <c r="P61" s="4">
        <v>1472049</v>
      </c>
      <c r="Q61" s="4">
        <v>1466818</v>
      </c>
      <c r="R61" s="4">
        <v>1467288</v>
      </c>
      <c r="S61" s="4">
        <v>1464847</v>
      </c>
      <c r="T61" s="4">
        <v>1470273</v>
      </c>
      <c r="U61" s="4">
        <v>1478509</v>
      </c>
      <c r="V61" s="4">
        <v>1493898</v>
      </c>
      <c r="W61" s="4">
        <v>1511251</v>
      </c>
      <c r="X61" s="4">
        <v>1513076.130197</v>
      </c>
      <c r="Y61" s="4">
        <v>1529658</v>
      </c>
      <c r="Z61" s="4">
        <v>1551692</v>
      </c>
      <c r="AA61" s="4">
        <v>1568492</v>
      </c>
      <c r="AB61" s="4">
        <v>1586989</v>
      </c>
      <c r="AH61" s="4"/>
      <c r="AI61" s="4"/>
    </row>
    <row r="62" spans="2:35" x14ac:dyDescent="0.2">
      <c r="B62" t="s">
        <v>20</v>
      </c>
      <c r="C62" s="4">
        <v>543757</v>
      </c>
      <c r="D62" s="4">
        <v>556263</v>
      </c>
      <c r="E62" s="4">
        <v>569628</v>
      </c>
      <c r="F62" s="4">
        <v>578210</v>
      </c>
      <c r="G62" s="4">
        <v>584734</v>
      </c>
      <c r="H62" s="4">
        <v>593472</v>
      </c>
      <c r="I62" s="4">
        <v>601874</v>
      </c>
      <c r="J62" s="4">
        <v>605876</v>
      </c>
      <c r="K62" s="4">
        <v>620377</v>
      </c>
      <c r="L62" s="4">
        <v>630578</v>
      </c>
      <c r="M62" s="4">
        <v>636924</v>
      </c>
      <c r="N62" s="4">
        <v>642051</v>
      </c>
      <c r="O62" s="4">
        <v>644566</v>
      </c>
      <c r="P62" s="4">
        <v>644477</v>
      </c>
      <c r="Q62" s="4">
        <v>640790</v>
      </c>
      <c r="R62" s="4">
        <v>640476</v>
      </c>
      <c r="S62" s="4">
        <v>640647</v>
      </c>
      <c r="T62" s="4">
        <v>643234</v>
      </c>
      <c r="U62" s="4">
        <v>647554</v>
      </c>
      <c r="V62" s="4">
        <v>654214</v>
      </c>
      <c r="W62" s="4">
        <v>661197</v>
      </c>
      <c r="X62" s="4">
        <v>657654.12506800005</v>
      </c>
      <c r="Y62" s="4">
        <v>664514</v>
      </c>
      <c r="Z62" s="4">
        <v>672155</v>
      </c>
      <c r="AA62" s="4">
        <v>678333</v>
      </c>
      <c r="AB62" s="4">
        <v>683854</v>
      </c>
      <c r="AH62" s="4"/>
      <c r="AI62" s="4"/>
    </row>
    <row r="63" spans="2:35" x14ac:dyDescent="0.2">
      <c r="B63" t="s">
        <v>11</v>
      </c>
      <c r="C63" s="4">
        <v>264178</v>
      </c>
      <c r="D63" s="4">
        <v>270400</v>
      </c>
      <c r="E63" s="4">
        <v>281614</v>
      </c>
      <c r="F63" s="4">
        <v>287390</v>
      </c>
      <c r="G63" s="4">
        <v>293553</v>
      </c>
      <c r="H63" s="4">
        <v>301084</v>
      </c>
      <c r="I63" s="4">
        <v>306377</v>
      </c>
      <c r="J63" s="4">
        <v>308968</v>
      </c>
      <c r="K63" s="4">
        <v>317501</v>
      </c>
      <c r="L63" s="4">
        <v>321702</v>
      </c>
      <c r="M63" s="4">
        <v>322415</v>
      </c>
      <c r="N63" s="4">
        <v>322955</v>
      </c>
      <c r="O63" s="4">
        <v>323609</v>
      </c>
      <c r="P63" s="4">
        <v>322027</v>
      </c>
      <c r="Q63" s="4">
        <v>319002</v>
      </c>
      <c r="R63" s="4">
        <v>317053</v>
      </c>
      <c r="S63" s="4">
        <v>315794</v>
      </c>
      <c r="T63" s="4">
        <v>315381</v>
      </c>
      <c r="U63" s="4">
        <v>315675</v>
      </c>
      <c r="V63" s="4">
        <v>316798</v>
      </c>
      <c r="W63" s="4">
        <v>319914</v>
      </c>
      <c r="X63" s="4">
        <v>316176.20343300002</v>
      </c>
      <c r="Y63" s="4">
        <v>319617</v>
      </c>
      <c r="Z63" s="4">
        <v>322282</v>
      </c>
      <c r="AA63" s="4">
        <v>324184</v>
      </c>
      <c r="AB63" s="4">
        <v>326803</v>
      </c>
      <c r="AH63" s="4"/>
      <c r="AI63" s="4"/>
    </row>
    <row r="64" spans="2:35" x14ac:dyDescent="0.2">
      <c r="B64" t="s">
        <v>22</v>
      </c>
      <c r="C64" s="4">
        <v>4120729</v>
      </c>
      <c r="D64" s="4">
        <v>4202608</v>
      </c>
      <c r="E64" s="4">
        <v>4326708</v>
      </c>
      <c r="F64" s="4">
        <v>4470885</v>
      </c>
      <c r="G64" s="4">
        <v>4543304</v>
      </c>
      <c r="H64" s="4">
        <v>4692449</v>
      </c>
      <c r="I64" s="4">
        <v>4806908</v>
      </c>
      <c r="J64" s="4">
        <v>4885029</v>
      </c>
      <c r="K64" s="4">
        <v>5029601</v>
      </c>
      <c r="L64" s="4">
        <v>5094675</v>
      </c>
      <c r="M64" s="4">
        <v>5111706</v>
      </c>
      <c r="N64" s="4">
        <v>5117190</v>
      </c>
      <c r="O64" s="4">
        <v>5129266</v>
      </c>
      <c r="P64" s="4">
        <v>5113815</v>
      </c>
      <c r="Q64" s="4">
        <v>5004844</v>
      </c>
      <c r="R64" s="4">
        <v>4980689</v>
      </c>
      <c r="S64" s="4">
        <v>4959968</v>
      </c>
      <c r="T64" s="4">
        <v>4941509</v>
      </c>
      <c r="U64" s="4">
        <v>4963703</v>
      </c>
      <c r="V64" s="4">
        <v>5003769</v>
      </c>
      <c r="W64" s="4">
        <v>5057353</v>
      </c>
      <c r="X64" s="4">
        <v>5047045.3068909999</v>
      </c>
      <c r="Y64" s="4">
        <v>5108116</v>
      </c>
      <c r="Z64" s="4">
        <v>5216195</v>
      </c>
      <c r="AA64" s="4">
        <v>5319285</v>
      </c>
      <c r="AB64" s="4">
        <v>5425182</v>
      </c>
      <c r="AH64" s="4"/>
      <c r="AI64" s="4"/>
    </row>
    <row r="65" spans="2:35" x14ac:dyDescent="0.2">
      <c r="B65" t="s">
        <v>12</v>
      </c>
      <c r="C65" s="4">
        <v>2098596</v>
      </c>
      <c r="D65" s="4">
        <v>2101478</v>
      </c>
      <c r="E65" s="4">
        <v>2108281</v>
      </c>
      <c r="F65" s="4">
        <v>2112204</v>
      </c>
      <c r="G65" s="4">
        <v>2115279</v>
      </c>
      <c r="H65" s="4">
        <v>2124846</v>
      </c>
      <c r="I65" s="4">
        <v>2133684</v>
      </c>
      <c r="J65" s="4">
        <v>2141860</v>
      </c>
      <c r="K65" s="4">
        <v>2157112</v>
      </c>
      <c r="L65" s="4">
        <v>2172175</v>
      </c>
      <c r="M65" s="4">
        <v>2178339</v>
      </c>
      <c r="N65" s="4">
        <v>2184606</v>
      </c>
      <c r="O65" s="4">
        <v>2193093</v>
      </c>
      <c r="P65" s="4">
        <v>2191682</v>
      </c>
      <c r="Q65" s="4">
        <v>2188985</v>
      </c>
      <c r="R65" s="4">
        <v>2189257</v>
      </c>
      <c r="S65" s="4">
        <v>2189534</v>
      </c>
      <c r="T65" s="4">
        <v>2194158</v>
      </c>
      <c r="U65" s="4">
        <v>2199088</v>
      </c>
      <c r="V65" s="4">
        <v>2207776</v>
      </c>
      <c r="W65" s="4">
        <v>2220504</v>
      </c>
      <c r="X65" s="4">
        <v>2185908.2571669999</v>
      </c>
      <c r="Y65" s="4">
        <v>2205826</v>
      </c>
      <c r="Z65" s="4">
        <v>2216302</v>
      </c>
      <c r="AA65" s="4">
        <v>2227684</v>
      </c>
      <c r="AB65" s="4">
        <v>2242343</v>
      </c>
      <c r="AH65" s="4"/>
      <c r="AI65" s="4"/>
    </row>
    <row r="66" spans="2:35" x14ac:dyDescent="0.2">
      <c r="B66" t="s">
        <v>23</v>
      </c>
      <c r="C66" s="4">
        <f>SUM(C49:C65)</f>
        <v>40358287</v>
      </c>
      <c r="D66" s="4">
        <f t="shared" ref="D66:E66" si="43">SUM(D49:D65)</f>
        <v>40972359</v>
      </c>
      <c r="E66" s="4">
        <f t="shared" si="43"/>
        <v>41692558</v>
      </c>
      <c r="F66" s="4">
        <f>SUM(F49:F65)</f>
        <v>42573670</v>
      </c>
      <c r="G66" s="4">
        <f t="shared" ref="G66:W66" si="44">SUM(G49:G65)</f>
        <v>43055014</v>
      </c>
      <c r="H66" s="4">
        <f t="shared" si="44"/>
        <v>43967766</v>
      </c>
      <c r="I66" s="4">
        <f t="shared" si="44"/>
        <v>44566232</v>
      </c>
      <c r="J66" s="4">
        <f t="shared" si="44"/>
        <v>45054694</v>
      </c>
      <c r="K66" s="4">
        <f t="shared" si="44"/>
        <v>46008985</v>
      </c>
      <c r="L66" s="4">
        <f t="shared" si="44"/>
        <v>46593673</v>
      </c>
      <c r="M66" s="4">
        <f t="shared" si="44"/>
        <v>46864418</v>
      </c>
      <c r="N66" s="4">
        <f t="shared" si="44"/>
        <v>47029641</v>
      </c>
      <c r="O66" s="4">
        <f t="shared" si="44"/>
        <v>47100501</v>
      </c>
      <c r="P66" s="4">
        <f t="shared" si="44"/>
        <v>46961924</v>
      </c>
      <c r="Q66" s="4">
        <f t="shared" si="44"/>
        <v>46601869</v>
      </c>
      <c r="R66" s="4">
        <f t="shared" si="44"/>
        <v>46454535</v>
      </c>
      <c r="S66" s="4">
        <f t="shared" si="44"/>
        <v>46386463</v>
      </c>
      <c r="T66" s="4">
        <f t="shared" si="44"/>
        <v>46401053</v>
      </c>
      <c r="U66" s="4">
        <f t="shared" si="44"/>
        <v>46551452</v>
      </c>
      <c r="V66" s="4">
        <f t="shared" si="44"/>
        <v>46854944</v>
      </c>
      <c r="W66" s="4">
        <f t="shared" si="44"/>
        <v>47279517</v>
      </c>
      <c r="X66" s="4">
        <f>SUM(X49:X65)</f>
        <v>47231156.582046002</v>
      </c>
      <c r="Y66" s="4">
        <f>SUM(Y49:Y65)</f>
        <v>47318744</v>
      </c>
      <c r="Z66" s="4">
        <f>SUM(Z49:Z65)</f>
        <v>47916816</v>
      </c>
      <c r="AA66" s="4">
        <f>SUM(AA49:AA65)</f>
        <v>48450531</v>
      </c>
      <c r="AB66" s="4">
        <f>SUM(AB49:AB65)</f>
        <v>48957663</v>
      </c>
      <c r="AC66" s="4"/>
      <c r="AG66" s="4"/>
      <c r="AH66" s="4"/>
      <c r="AI66" s="4"/>
    </row>
    <row r="67" spans="2:35" x14ac:dyDescent="0.2">
      <c r="AG67" s="4"/>
      <c r="AH67" s="4"/>
      <c r="AI67" s="4"/>
    </row>
    <row r="68" spans="2:35" x14ac:dyDescent="0.2">
      <c r="AG68" s="4"/>
      <c r="AH68" s="4"/>
      <c r="AI68" s="4"/>
    </row>
    <row r="69" spans="2:35" x14ac:dyDescent="0.2">
      <c r="B69" t="s">
        <v>60</v>
      </c>
    </row>
    <row r="70" spans="2:35" x14ac:dyDescent="0.2">
      <c r="C70" s="3">
        <v>2000</v>
      </c>
      <c r="D70" s="3">
        <f>C70+1</f>
        <v>2001</v>
      </c>
      <c r="E70" s="3">
        <f t="shared" ref="E70" si="45">D70+1</f>
        <v>2002</v>
      </c>
      <c r="F70" s="3">
        <f t="shared" ref="F70" si="46">E70+1</f>
        <v>2003</v>
      </c>
      <c r="G70" s="3">
        <f t="shared" ref="G70" si="47">F70+1</f>
        <v>2004</v>
      </c>
      <c r="H70" s="3">
        <f t="shared" ref="H70" si="48">G70+1</f>
        <v>2005</v>
      </c>
      <c r="I70" s="3">
        <f t="shared" ref="I70" si="49">H70+1</f>
        <v>2006</v>
      </c>
      <c r="J70" s="3">
        <f t="shared" ref="J70" si="50">I70+1</f>
        <v>2007</v>
      </c>
      <c r="K70" s="3">
        <f t="shared" ref="K70" si="51">J70+1</f>
        <v>2008</v>
      </c>
      <c r="L70" s="3">
        <f t="shared" ref="L70" si="52">K70+1</f>
        <v>2009</v>
      </c>
      <c r="M70" s="3">
        <f t="shared" ref="M70" si="53">L70+1</f>
        <v>2010</v>
      </c>
      <c r="N70" s="3">
        <f t="shared" ref="N70" si="54">M70+1</f>
        <v>2011</v>
      </c>
      <c r="O70" s="3">
        <f t="shared" ref="O70" si="55">N70+1</f>
        <v>2012</v>
      </c>
      <c r="P70" s="3">
        <f t="shared" ref="P70" si="56">O70+1</f>
        <v>2013</v>
      </c>
      <c r="Q70" s="3">
        <f t="shared" ref="Q70" si="57">P70+1</f>
        <v>2014</v>
      </c>
      <c r="R70" s="3">
        <f t="shared" ref="R70" si="58">Q70+1</f>
        <v>2015</v>
      </c>
      <c r="S70" s="3">
        <f t="shared" ref="S70:AB70" si="59">R70+1</f>
        <v>2016</v>
      </c>
      <c r="T70" s="3">
        <f t="shared" si="59"/>
        <v>2017</v>
      </c>
      <c r="U70" s="3">
        <f t="shared" si="59"/>
        <v>2018</v>
      </c>
      <c r="V70" s="3">
        <f t="shared" si="59"/>
        <v>2019</v>
      </c>
      <c r="W70" s="3">
        <f t="shared" si="59"/>
        <v>2020</v>
      </c>
      <c r="X70" s="3">
        <f t="shared" si="59"/>
        <v>2021</v>
      </c>
      <c r="Y70" s="3">
        <f t="shared" si="59"/>
        <v>2022</v>
      </c>
      <c r="Z70" s="3">
        <f t="shared" si="59"/>
        <v>2023</v>
      </c>
      <c r="AA70" s="3">
        <f t="shared" si="59"/>
        <v>2024</v>
      </c>
      <c r="AB70" s="3">
        <f t="shared" si="59"/>
        <v>2025</v>
      </c>
    </row>
    <row r="71" spans="2:35" x14ac:dyDescent="0.2">
      <c r="B71" t="s">
        <v>0</v>
      </c>
      <c r="C71" s="4">
        <f>empleos!C59*1000000/'otras variables'!C49</f>
        <v>72.206572923461579</v>
      </c>
      <c r="D71" s="4">
        <f>empleos!D59*1000000/'otras variables'!D49</f>
        <v>64.559976488283041</v>
      </c>
      <c r="E71" s="4">
        <f>empleos!E59*1000000/'otras variables'!E49</f>
        <v>61.376502453990355</v>
      </c>
      <c r="F71" s="4">
        <f>empleos!F59*1000000/'otras variables'!F49</f>
        <v>54.687565730247272</v>
      </c>
      <c r="G71" s="4">
        <f>empleos!G59*1000000/'otras variables'!G49</f>
        <v>49.690940561049743</v>
      </c>
      <c r="H71" s="4">
        <f>empleos!H59*1000000/'otras variables'!H49</f>
        <v>45.351479700308246</v>
      </c>
      <c r="I71" s="4">
        <f>empleos!I59*1000000/'otras variables'!I49</f>
        <v>43.381924432198318</v>
      </c>
      <c r="J71" s="4">
        <f>empleos!J59*1000000/'otras variables'!J49</f>
        <v>45.784699497894465</v>
      </c>
      <c r="K71" s="4">
        <f>empleos!K59*1000000/'otras variables'!K49</f>
        <v>43.524801821945765</v>
      </c>
      <c r="L71" s="4">
        <f>empleos!L59*1000000/'otras variables'!L49</f>
        <v>47.694047024162458</v>
      </c>
      <c r="M71" s="4">
        <f>empleos!M59*1000000/'otras variables'!M49</f>
        <v>54.593401604950436</v>
      </c>
      <c r="N71" s="4">
        <f>empleos!N59*1000000/'otras variables'!N49</f>
        <v>70.986794794270054</v>
      </c>
      <c r="O71" s="4">
        <f>empleos!O59*1000000/'otras variables'!O49</f>
        <v>84.378848009789365</v>
      </c>
      <c r="P71" s="4">
        <f>empleos!P59*1000000/'otras variables'!P49</f>
        <v>106.74976007961803</v>
      </c>
      <c r="Q71" s="4">
        <f>empleos!Q59*1000000/'otras variables'!Q49</f>
        <v>109.49376391359276</v>
      </c>
      <c r="R71" s="4">
        <f>empleos!R59*1000000/'otras variables'!R49</f>
        <v>44.171699085241023</v>
      </c>
      <c r="S71" s="4">
        <f>empleos!S59*1000000/'otras variables'!S49</f>
        <v>47.686563845692476</v>
      </c>
      <c r="T71" s="4">
        <f>empleos!T59*1000000/'otras variables'!T49</f>
        <v>51.4330856748713</v>
      </c>
      <c r="U71" s="4">
        <f>empleos!U59*1000000/'otras variables'!U49</f>
        <v>58.084005453933059</v>
      </c>
      <c r="V71" s="4">
        <f>empleos!V59*1000000/'otras variables'!V49</f>
        <v>56.333073456426249</v>
      </c>
      <c r="W71" s="4">
        <f>empleos!W59*1000000/'otras variables'!W49</f>
        <v>43.121724594895028</v>
      </c>
      <c r="X71" s="4">
        <f>empleos!X59*1000000/'otras variables'!X49</f>
        <v>38.93102139397002</v>
      </c>
      <c r="Y71" s="4">
        <f>empleos!Y59*1000000/'otras variables'!Y49</f>
        <v>44.764719103737477</v>
      </c>
      <c r="Z71" s="4">
        <f>empleos!Z59*1000000/'otras variables'!Z49</f>
        <v>72.692138193812383</v>
      </c>
      <c r="AA71" s="4">
        <f>empleos!AA59*1000000/'otras variables'!AA49</f>
        <v>97.545581706473058</v>
      </c>
      <c r="AB71" s="4">
        <f>empleos!AB59*1000000/'otras variables'!AB49</f>
        <v>98.654870801880847</v>
      </c>
    </row>
    <row r="72" spans="2:35" x14ac:dyDescent="0.2">
      <c r="B72" t="s">
        <v>1</v>
      </c>
      <c r="C72" s="4">
        <f>empleos!C60*1000000/'otras variables'!C50</f>
        <v>41.179619617970786</v>
      </c>
      <c r="D72" s="4">
        <f>empleos!D60*1000000/'otras variables'!D50</f>
        <v>41.675244821225704</v>
      </c>
      <c r="E72" s="4">
        <f>empleos!E60*1000000/'otras variables'!E50</f>
        <v>37.781906409289746</v>
      </c>
      <c r="F72" s="4">
        <f>empleos!F60*1000000/'otras variables'!F50</f>
        <v>39.021535009633439</v>
      </c>
      <c r="G72" s="4">
        <f>empleos!G60*1000000/'otras variables'!G50</f>
        <v>38.412783774440136</v>
      </c>
      <c r="H72" s="4">
        <f>empleos!H60*1000000/'otras variables'!H50</f>
        <v>38.612259628833748</v>
      </c>
      <c r="I72" s="4">
        <f>empleos!I60*1000000/'otras variables'!I50</f>
        <v>36.791441840949815</v>
      </c>
      <c r="J72" s="4">
        <f>empleos!J60*1000000/'otras variables'!J50</f>
        <v>41.645618919450435</v>
      </c>
      <c r="K72" s="4">
        <f>empleos!K60*1000000/'otras variables'!K50</f>
        <v>42.9566860951468</v>
      </c>
      <c r="L72" s="4">
        <f>empleos!L60*1000000/'otras variables'!L50</f>
        <v>46.080449031678825</v>
      </c>
      <c r="M72" s="4">
        <f>empleos!M60*1000000/'otras variables'!M50</f>
        <v>60.871727680675825</v>
      </c>
      <c r="N72" s="4">
        <f>empleos!N60*1000000/'otras variables'!N50</f>
        <v>91.361984352588919</v>
      </c>
      <c r="O72" s="4">
        <f>empleos!O60*1000000/'otras variables'!O50</f>
        <v>106.70879688054617</v>
      </c>
      <c r="P72" s="4">
        <f>empleos!P60*1000000/'otras variables'!P50</f>
        <v>164.79233938314218</v>
      </c>
      <c r="Q72" s="4">
        <f>empleos!Q60*1000000/'otras variables'!Q50</f>
        <v>166.74400268601198</v>
      </c>
      <c r="R72" s="4">
        <f>empleos!R60*1000000/'otras variables'!R50</f>
        <v>136.58641708787135</v>
      </c>
      <c r="S72" s="4">
        <f>empleos!S60*1000000/'otras variables'!S50</f>
        <v>116.92215048110026</v>
      </c>
      <c r="T72" s="4">
        <f>empleos!T60*1000000/'otras variables'!T50</f>
        <v>113.08500477554919</v>
      </c>
      <c r="U72" s="4">
        <f>empleos!U60*1000000/'otras variables'!U50</f>
        <v>122.25611433391812</v>
      </c>
      <c r="V72" s="4">
        <f>empleos!V60*1000000/'otras variables'!V50</f>
        <v>103.84365541794797</v>
      </c>
      <c r="W72" s="4">
        <f>empleos!W60*1000000/'otras variables'!W50</f>
        <v>98.54136217260384</v>
      </c>
      <c r="X72" s="4">
        <f>empleos!X60*1000000/'otras variables'!X50</f>
        <v>81.885151729650644</v>
      </c>
      <c r="Y72" s="4">
        <f>empleos!Y60*1000000/'otras variables'!Y50</f>
        <v>85.82947790832057</v>
      </c>
      <c r="Z72" s="4">
        <f>empleos!Z60*1000000/'otras variables'!Z50</f>
        <v>149.11029614050366</v>
      </c>
      <c r="AA72" s="4">
        <f>empleos!AA60*1000000/'otras variables'!AA50</f>
        <v>154.63257745871348</v>
      </c>
      <c r="AB72" s="4">
        <f>empleos!AB60*1000000/'otras variables'!AB50</f>
        <v>156.82009876735006</v>
      </c>
    </row>
    <row r="73" spans="2:35" x14ac:dyDescent="0.2">
      <c r="B73" t="s">
        <v>2</v>
      </c>
      <c r="C73" s="4">
        <f>empleos!C61*1000000/'otras variables'!C51</f>
        <v>27.866356668930035</v>
      </c>
      <c r="D73" s="4">
        <f>empleos!D61*1000000/'otras variables'!D51</f>
        <v>30.688282376835367</v>
      </c>
      <c r="E73" s="4">
        <f>empleos!E61*1000000/'otras variables'!E51</f>
        <v>38.17607738011548</v>
      </c>
      <c r="F73" s="4">
        <f>empleos!F61*1000000/'otras variables'!F51</f>
        <v>31.616701429539855</v>
      </c>
      <c r="G73" s="4">
        <f>empleos!G61*1000000/'otras variables'!G51</f>
        <v>28.870484213898624</v>
      </c>
      <c r="H73" s="4">
        <f>empleos!H61*1000000/'otras variables'!H51</f>
        <v>30.651056300417505</v>
      </c>
      <c r="I73" s="4">
        <f>empleos!I61*1000000/'otras variables'!I51</f>
        <v>26.000653730722373</v>
      </c>
      <c r="J73" s="4">
        <f>empleos!J61*1000000/'otras variables'!J51</f>
        <v>27.910559681149767</v>
      </c>
      <c r="K73" s="4">
        <f>empleos!K61*1000000/'otras variables'!K51</f>
        <v>29.625844105105088</v>
      </c>
      <c r="L73" s="4">
        <f>empleos!L61*1000000/'otras variables'!L51</f>
        <v>26.720993210103483</v>
      </c>
      <c r="M73" s="4">
        <f>empleos!M61*1000000/'otras variables'!M51</f>
        <v>36.888764696714411</v>
      </c>
      <c r="N73" s="4">
        <f>empleos!N61*1000000/'otras variables'!N51</f>
        <v>61.027085854938619</v>
      </c>
      <c r="O73" s="4">
        <f>empleos!O61*1000000/'otras variables'!O51</f>
        <v>72.399198039652489</v>
      </c>
      <c r="P73" s="4">
        <f>empleos!P61*1000000/'otras variables'!P51</f>
        <v>97.363235080722546</v>
      </c>
      <c r="Q73" s="4">
        <f>empleos!Q61*1000000/'otras variables'!Q51</f>
        <v>96.067269692848456</v>
      </c>
      <c r="R73" s="4">
        <f>empleos!R61*1000000/'otras variables'!R51</f>
        <v>43.758305754502587</v>
      </c>
      <c r="S73" s="4">
        <f>empleos!S61*1000000/'otras variables'!S51</f>
        <v>53.711462025996347</v>
      </c>
      <c r="T73" s="4">
        <f>empleos!T61*1000000/'otras variables'!T51</f>
        <v>36.71639483651542</v>
      </c>
      <c r="U73" s="4">
        <f>empleos!U61*1000000/'otras variables'!U51</f>
        <v>46.681526952746623</v>
      </c>
      <c r="V73" s="4">
        <f>empleos!V61*1000000/'otras variables'!V51</f>
        <v>51.818537348455223</v>
      </c>
      <c r="W73" s="4">
        <f>empleos!W61*1000000/'otras variables'!W51</f>
        <v>46.13342965731696</v>
      </c>
      <c r="X73" s="4">
        <f>empleos!X61*1000000/'otras variables'!X51</f>
        <v>34.554635621288256</v>
      </c>
      <c r="Y73" s="4">
        <f>empleos!Y61*1000000/'otras variables'!Y51</f>
        <v>52.738417449450722</v>
      </c>
      <c r="Z73" s="4">
        <f>empleos!Z61*1000000/'otras variables'!Z51</f>
        <v>132.19887481859928</v>
      </c>
      <c r="AA73" s="4">
        <f>empleos!AA61*1000000/'otras variables'!AA51</f>
        <v>163.43122368385863</v>
      </c>
      <c r="AB73" s="4">
        <f>empleos!AB61*1000000/'otras variables'!AB51</f>
        <v>123.1371807299178</v>
      </c>
    </row>
    <row r="74" spans="2:35" x14ac:dyDescent="0.2">
      <c r="B74" t="s">
        <v>3</v>
      </c>
      <c r="C74" s="4">
        <f>empleos!C62*1000000/'otras variables'!C52</f>
        <v>30.746307486725872</v>
      </c>
      <c r="D74" s="4">
        <f>empleos!D62*1000000/'otras variables'!D52</f>
        <v>30.729763597066786</v>
      </c>
      <c r="E74" s="4">
        <f>empleos!E62*1000000/'otras variables'!E52</f>
        <v>29.444866124008691</v>
      </c>
      <c r="F74" s="4">
        <f>empleos!F62*1000000/'otras variables'!F52</f>
        <v>32.722478548304181</v>
      </c>
      <c r="G74" s="4">
        <f>empleos!G62*1000000/'otras variables'!G52</f>
        <v>35.600416734290008</v>
      </c>
      <c r="H74" s="4">
        <f>empleos!H62*1000000/'otras variables'!H52</f>
        <v>40.686337832903241</v>
      </c>
      <c r="I74" s="4">
        <f>empleos!I62*1000000/'otras variables'!I52</f>
        <v>57.938469345555021</v>
      </c>
      <c r="J74" s="4">
        <f>empleos!J62*1000000/'otras variables'!J52</f>
        <v>72.769611410275076</v>
      </c>
      <c r="K74" s="4">
        <f>empleos!K62*1000000/'otras variables'!K52</f>
        <v>109.05592984627775</v>
      </c>
      <c r="L74" s="4">
        <f>empleos!L62*1000000/'otras variables'!L52</f>
        <v>90.375799004223012</v>
      </c>
      <c r="M74" s="4">
        <f>empleos!M62*1000000/'otras variables'!M52</f>
        <v>111.20664636015222</v>
      </c>
      <c r="N74" s="4">
        <f>empleos!N62*1000000/'otras variables'!N52</f>
        <v>139.24898977103874</v>
      </c>
      <c r="O74" s="4">
        <f>empleos!O62*1000000/'otras variables'!O52</f>
        <v>177.76761395663362</v>
      </c>
      <c r="P74" s="4">
        <f>empleos!P62*1000000/'otras variables'!P52</f>
        <v>208.69427548004182</v>
      </c>
      <c r="Q74" s="4">
        <f>empleos!Q62*1000000/'otras variables'!Q52</f>
        <v>212.96996126665471</v>
      </c>
      <c r="R74" s="4">
        <f>empleos!R62*1000000/'otras variables'!R52</f>
        <v>95.97285235844231</v>
      </c>
      <c r="S74" s="4">
        <f>empleos!S62*1000000/'otras variables'!S52</f>
        <v>101.15424215603042</v>
      </c>
      <c r="T74" s="4">
        <f>empleos!T62*1000000/'otras variables'!T52</f>
        <v>95.878222113102254</v>
      </c>
      <c r="U74" s="4">
        <f>empleos!U62*1000000/'otras variables'!U52</f>
        <v>133.75757811974049</v>
      </c>
      <c r="V74" s="4">
        <f>empleos!V62*1000000/'otras variables'!V52</f>
        <v>118.31642684390931</v>
      </c>
      <c r="W74" s="4">
        <f>empleos!W62*1000000/'otras variables'!W52</f>
        <v>75.968188961053926</v>
      </c>
      <c r="X74" s="4">
        <f>empleos!X62*1000000/'otras variables'!X52</f>
        <v>55.747989070356006</v>
      </c>
      <c r="Y74" s="4">
        <f>empleos!Y62*1000000/'otras variables'!Y52</f>
        <v>64.867068842493495</v>
      </c>
      <c r="Z74" s="4">
        <f>empleos!Z62*1000000/'otras variables'!Z52</f>
        <v>129.76214681140519</v>
      </c>
      <c r="AA74" s="4">
        <f>empleos!AA62*1000000/'otras variables'!AA52</f>
        <v>156.68534983860596</v>
      </c>
      <c r="AB74" s="4">
        <f>empleos!AB62*1000000/'otras variables'!AB52</f>
        <v>130.4162759512387</v>
      </c>
    </row>
    <row r="75" spans="2:35" x14ac:dyDescent="0.2">
      <c r="B75" t="s">
        <v>4</v>
      </c>
      <c r="C75" s="4">
        <f>empleos!C63*1000000/'otras variables'!C53</f>
        <v>26.219559091894311</v>
      </c>
      <c r="D75" s="4">
        <f>empleos!D63*1000000/'otras variables'!D53</f>
        <v>25.822879745094493</v>
      </c>
      <c r="E75" s="4">
        <f>empleos!E63*1000000/'otras variables'!E53</f>
        <v>21.152485010210142</v>
      </c>
      <c r="F75" s="4">
        <f>empleos!F63*1000000/'otras variables'!F53</f>
        <v>17.415461129746241</v>
      </c>
      <c r="G75" s="4">
        <f>empleos!G63*1000000/'otras variables'!G53</f>
        <v>21.403886110444052</v>
      </c>
      <c r="H75" s="4">
        <f>empleos!H63*1000000/'otras variables'!H53</f>
        <v>23.87871644278253</v>
      </c>
      <c r="I75" s="4">
        <f>empleos!I63*1000000/'otras variables'!I53</f>
        <v>25.052196250888727</v>
      </c>
      <c r="J75" s="4">
        <f>empleos!J63*1000000/'otras variables'!J53</f>
        <v>26.160553735011359</v>
      </c>
      <c r="K75" s="4">
        <f>empleos!K63*1000000/'otras variables'!K53</f>
        <v>25.530258655239386</v>
      </c>
      <c r="L75" s="4">
        <f>empleos!L63*1000000/'otras variables'!L53</f>
        <v>31.844227544591423</v>
      </c>
      <c r="M75" s="4">
        <f>empleos!M63*1000000/'otras variables'!M53</f>
        <v>44.370619286397712</v>
      </c>
      <c r="N75" s="4">
        <f>empleos!N63*1000000/'otras variables'!N53</f>
        <v>57.834207664302049</v>
      </c>
      <c r="O75" s="4">
        <f>empleos!O63*1000000/'otras variables'!O53</f>
        <v>60.424558051005882</v>
      </c>
      <c r="P75" s="4">
        <f>empleos!P63*1000000/'otras variables'!P53</f>
        <v>78.350708153523968</v>
      </c>
      <c r="Q75" s="4">
        <f>empleos!Q63*1000000/'otras variables'!Q53</f>
        <v>85.518204687822916</v>
      </c>
      <c r="R75" s="4">
        <f>empleos!R63*1000000/'otras variables'!R53</f>
        <v>39.994172277753812</v>
      </c>
      <c r="S75" s="4">
        <f>empleos!S63*1000000/'otras variables'!S53</f>
        <v>37.108858360245186</v>
      </c>
      <c r="T75" s="4">
        <f>empleos!T63*1000000/'otras variables'!T53</f>
        <v>36.999773732152946</v>
      </c>
      <c r="U75" s="4">
        <f>empleos!U63*1000000/'otras variables'!U53</f>
        <v>40.41951698677201</v>
      </c>
      <c r="V75" s="4">
        <f>empleos!V63*1000000/'otras variables'!V53</f>
        <v>38.54389522747632</v>
      </c>
      <c r="W75" s="4">
        <f>empleos!W63*1000000/'otras variables'!W53</f>
        <v>17.463620521040905</v>
      </c>
      <c r="X75" s="4">
        <f>empleos!X63*1000000/'otras variables'!X53</f>
        <v>18.267941992528247</v>
      </c>
      <c r="Y75" s="4">
        <f>empleos!Y63*1000000/'otras variables'!Y53</f>
        <v>30.197560677651563</v>
      </c>
      <c r="Z75" s="4">
        <f>empleos!Z63*1000000/'otras variables'!Z53</f>
        <v>78.625730677048878</v>
      </c>
      <c r="AA75" s="4">
        <f>empleos!AA63*1000000/'otras variables'!AA53</f>
        <v>88.888730070387368</v>
      </c>
      <c r="AB75" s="4">
        <f>empleos!AB63*1000000/'otras variables'!AB53</f>
        <v>73.045501592391929</v>
      </c>
    </row>
    <row r="76" spans="2:35" x14ac:dyDescent="0.2">
      <c r="B76" t="s">
        <v>5</v>
      </c>
      <c r="C76" s="4">
        <f>empleos!C64*1000000/'otras variables'!C54</f>
        <v>69.658990998928758</v>
      </c>
      <c r="D76" s="4">
        <f>empleos!D64*1000000/'otras variables'!D54</f>
        <v>83.704422941708245</v>
      </c>
      <c r="E76" s="4">
        <f>empleos!E64*1000000/'otras variables'!E54</f>
        <v>23.973076391129961</v>
      </c>
      <c r="F76" s="4">
        <f>empleos!F64*1000000/'otras variables'!F54</f>
        <v>23.649693463588569</v>
      </c>
      <c r="G76" s="4">
        <f>empleos!G64*1000000/'otras variables'!G54</f>
        <v>21.630039799273231</v>
      </c>
      <c r="H76" s="4">
        <f>empleos!H64*1000000/'otras variables'!H54</f>
        <v>21.340579645710811</v>
      </c>
      <c r="I76" s="4">
        <f>empleos!I64*1000000/'otras variables'!I54</f>
        <v>24.643939087223703</v>
      </c>
      <c r="J76" s="4">
        <f>empleos!J64*1000000/'otras variables'!J54</f>
        <v>27.931790567434327</v>
      </c>
      <c r="K76" s="4">
        <f>empleos!K64*1000000/'otras variables'!K54</f>
        <v>32.638309129450406</v>
      </c>
      <c r="L76" s="4">
        <f>empleos!L64*1000000/'otras variables'!L54</f>
        <v>25.456736276697754</v>
      </c>
      <c r="M76" s="4">
        <f>empleos!M64*1000000/'otras variables'!M54</f>
        <v>52.342760658505696</v>
      </c>
      <c r="N76" s="4">
        <f>empleos!N64*1000000/'otras variables'!N54</f>
        <v>96.101807219774713</v>
      </c>
      <c r="O76" s="4">
        <f>empleos!O64*1000000/'otras variables'!O54</f>
        <v>92.614264954256967</v>
      </c>
      <c r="P76" s="4">
        <f>empleos!P64*1000000/'otras variables'!P54</f>
        <v>162.19284729543426</v>
      </c>
      <c r="Q76" s="4">
        <f>empleos!Q64*1000000/'otras variables'!Q54</f>
        <v>110.42102688157429</v>
      </c>
      <c r="R76" s="4">
        <f>empleos!R64*1000000/'otras variables'!R54</f>
        <v>49.557485829122371</v>
      </c>
      <c r="S76" s="4">
        <f>empleos!S64*1000000/'otras variables'!S54</f>
        <v>77.292229898008614</v>
      </c>
      <c r="T76" s="4">
        <f>empleos!T64*1000000/'otras variables'!T54</f>
        <v>77.546765007453104</v>
      </c>
      <c r="U76" s="4">
        <f>empleos!U64*1000000/'otras variables'!U54</f>
        <v>75.832128349324151</v>
      </c>
      <c r="V76" s="4">
        <f>empleos!V64*1000000/'otras variables'!V54</f>
        <v>75.721331731712439</v>
      </c>
      <c r="W76" s="4">
        <f>empleos!W64*1000000/'otras variables'!W54</f>
        <v>61.759634931935736</v>
      </c>
      <c r="X76" s="4">
        <f>empleos!X64*1000000/'otras variables'!X54</f>
        <v>59.966981611506256</v>
      </c>
      <c r="Y76" s="4">
        <f>empleos!Y64*1000000/'otras variables'!Y54</f>
        <v>58.074985054231789</v>
      </c>
      <c r="Z76" s="4">
        <f>empleos!Z64*1000000/'otras variables'!Z54</f>
        <v>71.38159068776163</v>
      </c>
      <c r="AA76" s="4">
        <f>empleos!AA64*1000000/'otras variables'!AA54</f>
        <v>84.6237037764174</v>
      </c>
      <c r="AB76" s="4">
        <f>empleos!AB64*1000000/'otras variables'!AB54</f>
        <v>92.651396593460831</v>
      </c>
    </row>
    <row r="77" spans="2:35" x14ac:dyDescent="0.2">
      <c r="B77" t="s">
        <v>6</v>
      </c>
      <c r="C77" s="4">
        <f>empleos!C65*1000000/'otras variables'!C55</f>
        <v>18.451663273290468</v>
      </c>
      <c r="D77" s="4">
        <f>empleos!D65*1000000/'otras variables'!D55</f>
        <v>19.942417693368803</v>
      </c>
      <c r="E77" s="4">
        <f>empleos!E65*1000000/'otras variables'!E55</f>
        <v>18.518123631482606</v>
      </c>
      <c r="F77" s="4">
        <f>empleos!F65*1000000/'otras variables'!F55</f>
        <v>19.275452270951178</v>
      </c>
      <c r="G77" s="4">
        <f>empleos!G65*1000000/'otras variables'!G55</f>
        <v>18.930369234147573</v>
      </c>
      <c r="H77" s="4">
        <f>empleos!H65*1000000/'otras variables'!H55</f>
        <v>18.472903153957926</v>
      </c>
      <c r="I77" s="4">
        <f>empleos!I65*1000000/'otras variables'!I55</f>
        <v>26.393949885652095</v>
      </c>
      <c r="J77" s="4">
        <f>empleos!J65*1000000/'otras variables'!J55</f>
        <v>34.390260678175942</v>
      </c>
      <c r="K77" s="4">
        <f>empleos!K65*1000000/'otras variables'!K55</f>
        <v>42.582350349958396</v>
      </c>
      <c r="L77" s="4">
        <f>empleos!L65*1000000/'otras variables'!L55</f>
        <v>46.605195854732088</v>
      </c>
      <c r="M77" s="4">
        <f>empleos!M65*1000000/'otras variables'!M55</f>
        <v>66.241797811923803</v>
      </c>
      <c r="N77" s="4">
        <f>empleos!N65*1000000/'otras variables'!N55</f>
        <v>117.23916884993103</v>
      </c>
      <c r="O77" s="4">
        <f>empleos!O65*1000000/'otras variables'!O55</f>
        <v>153.1654828153041</v>
      </c>
      <c r="P77" s="4">
        <f>empleos!P65*1000000/'otras variables'!P55</f>
        <v>211.80410452556356</v>
      </c>
      <c r="Q77" s="4">
        <f>empleos!Q65*1000000/'otras variables'!Q55</f>
        <v>203.98237091981136</v>
      </c>
      <c r="R77" s="4">
        <f>empleos!R65*1000000/'otras variables'!R55</f>
        <v>77.214789691679883</v>
      </c>
      <c r="S77" s="4">
        <f>empleos!S65*1000000/'otras variables'!S55</f>
        <v>86.695392066441002</v>
      </c>
      <c r="T77" s="4">
        <f>empleos!T65*1000000/'otras variables'!T55</f>
        <v>93.527917344949174</v>
      </c>
      <c r="U77" s="4">
        <f>empleos!U65*1000000/'otras variables'!U55</f>
        <v>89.303026879224319</v>
      </c>
      <c r="V77" s="4">
        <f>empleos!V65*1000000/'otras variables'!V55</f>
        <v>89.036988719849788</v>
      </c>
      <c r="W77" s="4">
        <f>empleos!W65*1000000/'otras variables'!W55</f>
        <v>72.363817895474384</v>
      </c>
      <c r="X77" s="4">
        <f>empleos!X65*1000000/'otras variables'!X55</f>
        <v>48.324372811269825</v>
      </c>
      <c r="Y77" s="4">
        <f>empleos!Y65*1000000/'otras variables'!Y55</f>
        <v>52.47104618520919</v>
      </c>
      <c r="Z77" s="4">
        <f>empleos!Z65*1000000/'otras variables'!Z55</f>
        <v>105.08203596204763</v>
      </c>
      <c r="AA77" s="4">
        <f>empleos!AA65*1000000/'otras variables'!AA55</f>
        <v>131.15171640056965</v>
      </c>
      <c r="AB77" s="4">
        <f>empleos!AB65*1000000/'otras variables'!AB55</f>
        <v>145.31753056135832</v>
      </c>
    </row>
    <row r="78" spans="2:35" x14ac:dyDescent="0.2">
      <c r="B78" t="s">
        <v>7</v>
      </c>
      <c r="C78" s="4">
        <f>empleos!C66*1000000/'otras variables'!C56</f>
        <v>26.622371343356789</v>
      </c>
      <c r="D78" s="4">
        <f>empleos!D66*1000000/'otras variables'!D56</f>
        <v>28.635671577079364</v>
      </c>
      <c r="E78" s="4">
        <f>empleos!E66*1000000/'otras variables'!E56</f>
        <v>23.786783337479221</v>
      </c>
      <c r="F78" s="4">
        <f>empleos!F66*1000000/'otras variables'!F56</f>
        <v>22.511241551249654</v>
      </c>
      <c r="G78" s="4">
        <f>empleos!G66*1000000/'otras variables'!G56</f>
        <v>18.444872686271161</v>
      </c>
      <c r="H78" s="4">
        <f>empleos!H66*1000000/'otras variables'!H56</f>
        <v>19.913583015147466</v>
      </c>
      <c r="I78" s="4">
        <f>empleos!I66*1000000/'otras variables'!I56</f>
        <v>27.348177977186072</v>
      </c>
      <c r="J78" s="4">
        <f>empleos!J66*1000000/'otras variables'!J56</f>
        <v>31.244846083537645</v>
      </c>
      <c r="K78" s="4">
        <f>empleos!K66*1000000/'otras variables'!K56</f>
        <v>31.28262680217258</v>
      </c>
      <c r="L78" s="4">
        <f>empleos!L66*1000000/'otras variables'!L56</f>
        <v>33.547608933182133</v>
      </c>
      <c r="M78" s="4">
        <f>empleos!M66*1000000/'otras variables'!M56</f>
        <v>43.367591125662479</v>
      </c>
      <c r="N78" s="4">
        <f>empleos!N66*1000000/'otras variables'!N56</f>
        <v>67.227862978671183</v>
      </c>
      <c r="O78" s="4">
        <f>empleos!O66*1000000/'otras variables'!O56</f>
        <v>91.120539119382826</v>
      </c>
      <c r="P78" s="4">
        <f>empleos!P66*1000000/'otras variables'!P56</f>
        <v>131.75256709162161</v>
      </c>
      <c r="Q78" s="4">
        <f>empleos!Q66*1000000/'otras variables'!Q56</f>
        <v>121.85394361850095</v>
      </c>
      <c r="R78" s="4">
        <f>empleos!R66*1000000/'otras variables'!R56</f>
        <v>95.06272521775432</v>
      </c>
      <c r="S78" s="4">
        <f>empleos!S66*1000000/'otras variables'!S56</f>
        <v>85.392595522241095</v>
      </c>
      <c r="T78" s="4">
        <f>empleos!T66*1000000/'otras variables'!T56</f>
        <v>80.385818952172912</v>
      </c>
      <c r="U78" s="4">
        <f>empleos!U66*1000000/'otras variables'!U56</f>
        <v>82.186185747421092</v>
      </c>
      <c r="V78" s="4">
        <f>empleos!V66*1000000/'otras variables'!V56</f>
        <v>82.098795273109772</v>
      </c>
      <c r="W78" s="4">
        <f>empleos!W66*1000000/'otras variables'!W56</f>
        <v>73.906497007413194</v>
      </c>
      <c r="X78" s="4">
        <f>empleos!X66*1000000/'otras variables'!X56</f>
        <v>64.106632781228711</v>
      </c>
      <c r="Y78" s="4">
        <f>empleos!Y66*1000000/'otras variables'!Y56</f>
        <v>76.191823228234924</v>
      </c>
      <c r="Z78" s="4">
        <f>empleos!Z66*1000000/'otras variables'!Z56</f>
        <v>156.47922580959121</v>
      </c>
      <c r="AA78" s="4">
        <f>empleos!AA66*1000000/'otras variables'!AA56</f>
        <v>190.24268276468192</v>
      </c>
      <c r="AB78" s="4">
        <f>empleos!AB66*1000000/'otras variables'!AB56</f>
        <v>154.5047290524279</v>
      </c>
    </row>
    <row r="79" spans="2:35" x14ac:dyDescent="0.2">
      <c r="B79" t="s">
        <v>8</v>
      </c>
      <c r="C79" s="4">
        <f>empleos!C67*1000000/'otras variables'!C57</f>
        <v>89.268618535391013</v>
      </c>
      <c r="D79" s="4">
        <f>empleos!D67*1000000/'otras variables'!D57</f>
        <v>94.633777499011615</v>
      </c>
      <c r="E79" s="4">
        <f>empleos!E67*1000000/'otras variables'!E57</f>
        <v>85.761184303551559</v>
      </c>
      <c r="F79" s="4">
        <f>empleos!F67*1000000/'otras variables'!F57</f>
        <v>74.879037538860288</v>
      </c>
      <c r="G79" s="4">
        <f>empleos!G67*1000000/'otras variables'!G57</f>
        <v>68.982532595347436</v>
      </c>
      <c r="H79" s="4">
        <f>empleos!H67*1000000/'otras variables'!H57</f>
        <v>79.625960979562294</v>
      </c>
      <c r="I79" s="4">
        <f>empleos!I67*1000000/'otras variables'!I57</f>
        <v>82.554311696768622</v>
      </c>
      <c r="J79" s="4">
        <f>empleos!J67*1000000/'otras variables'!J57</f>
        <v>93.613376477773826</v>
      </c>
      <c r="K79" s="4">
        <f>empleos!K67*1000000/'otras variables'!K57</f>
        <v>117.32629665247978</v>
      </c>
      <c r="L79" s="4">
        <f>empleos!L67*1000000/'otras variables'!L57</f>
        <v>121.46474713126487</v>
      </c>
      <c r="M79" s="4">
        <f>empleos!M67*1000000/'otras variables'!M57</f>
        <v>150.81769681276816</v>
      </c>
      <c r="N79" s="4">
        <f>empleos!N67*1000000/'otras variables'!N57</f>
        <v>242.18733628149332</v>
      </c>
      <c r="O79" s="4">
        <f>empleos!O67*1000000/'otras variables'!O57</f>
        <v>259.41406235553251</v>
      </c>
      <c r="P79" s="4">
        <f>empleos!P67*1000000/'otras variables'!P57</f>
        <v>281.58572345819573</v>
      </c>
      <c r="Q79" s="4">
        <f>empleos!Q67*1000000/'otras variables'!Q57</f>
        <v>278.49807345566234</v>
      </c>
      <c r="R79" s="4">
        <f>empleos!R67*1000000/'otras variables'!R57</f>
        <v>115.20881564538381</v>
      </c>
      <c r="S79" s="4">
        <f>empleos!S67*1000000/'otras variables'!S57</f>
        <v>142.6369301235903</v>
      </c>
      <c r="T79" s="4">
        <f>empleos!T67*1000000/'otras variables'!T57</f>
        <v>153.78853150481152</v>
      </c>
      <c r="U79" s="4">
        <f>empleos!U67*1000000/'otras variables'!U57</f>
        <v>155.3934078195384</v>
      </c>
      <c r="V79" s="4">
        <f>empleos!V67*1000000/'otras variables'!V57</f>
        <v>156.47766050132523</v>
      </c>
      <c r="W79" s="4">
        <f>empleos!W67*1000000/'otras variables'!W57</f>
        <v>141.25094354730601</v>
      </c>
      <c r="X79" s="4">
        <f>empleos!X67*1000000/'otras variables'!X57</f>
        <v>135.44071154920164</v>
      </c>
      <c r="Y79" s="4">
        <f>empleos!Y67*1000000/'otras variables'!Y57</f>
        <v>135.14866288499493</v>
      </c>
      <c r="Z79" s="4">
        <f>empleos!Z67*1000000/'otras variables'!Z57</f>
        <v>179.44908119665962</v>
      </c>
      <c r="AA79" s="4">
        <f>empleos!AA67*1000000/'otras variables'!AA57</f>
        <v>210.802709008265</v>
      </c>
      <c r="AB79" s="4">
        <f>empleos!AB67*1000000/'otras variables'!AB57</f>
        <v>226.60899153952067</v>
      </c>
    </row>
    <row r="80" spans="2:35" x14ac:dyDescent="0.2">
      <c r="B80" t="s">
        <v>9</v>
      </c>
      <c r="C80" s="4">
        <f>empleos!C68*1000000/'otras variables'!C58</f>
        <v>29.922761870920684</v>
      </c>
      <c r="D80" s="4">
        <f>empleos!D68*1000000/'otras variables'!D58</f>
        <v>33.53888321108721</v>
      </c>
      <c r="E80" s="4">
        <f>empleos!E68*1000000/'otras variables'!E58</f>
        <v>28.889613717906901</v>
      </c>
      <c r="F80" s="4">
        <f>empleos!F68*1000000/'otras variables'!F58</f>
        <v>27.935457918026191</v>
      </c>
      <c r="G80" s="4">
        <f>empleos!G68*1000000/'otras variables'!G58</f>
        <v>23.249628470937033</v>
      </c>
      <c r="H80" s="4">
        <f>empleos!H68*1000000/'otras variables'!H58</f>
        <v>24.910529680896115</v>
      </c>
      <c r="I80" s="4">
        <f>empleos!I68*1000000/'otras variables'!I58</f>
        <v>25.77383642634712</v>
      </c>
      <c r="J80" s="4">
        <f>empleos!J68*1000000/'otras variables'!J58</f>
        <v>28.440627895668769</v>
      </c>
      <c r="K80" s="4">
        <f>empleos!K68*1000000/'otras variables'!K58</f>
        <v>30.061653718899851</v>
      </c>
      <c r="L80" s="4">
        <f>empleos!L68*1000000/'otras variables'!L58</f>
        <v>27.21310583176858</v>
      </c>
      <c r="M80" s="4">
        <f>empleos!M68*1000000/'otras variables'!M58</f>
        <v>34.320189302938893</v>
      </c>
      <c r="N80" s="4">
        <f>empleos!N68*1000000/'otras variables'!N58</f>
        <v>57.69055686711431</v>
      </c>
      <c r="O80" s="4">
        <f>empleos!O68*1000000/'otras variables'!O58</f>
        <v>64.974326116971838</v>
      </c>
      <c r="P80" s="4">
        <f>empleos!P68*1000000/'otras variables'!P58</f>
        <v>72.463505567008809</v>
      </c>
      <c r="Q80" s="4">
        <f>empleos!Q68*1000000/'otras variables'!Q58</f>
        <v>77.298587163705676</v>
      </c>
      <c r="R80" s="4">
        <f>empleos!R68*1000000/'otras variables'!R58</f>
        <v>83.257319096026791</v>
      </c>
      <c r="S80" s="4">
        <f>empleos!S68*1000000/'otras variables'!S58</f>
        <v>75.383028522363944</v>
      </c>
      <c r="T80" s="4">
        <f>empleos!T68*1000000/'otras variables'!T58</f>
        <v>52.781687532409805</v>
      </c>
      <c r="U80" s="4">
        <f>empleos!U68*1000000/'otras variables'!U58</f>
        <v>62.449725640645639</v>
      </c>
      <c r="V80" s="4">
        <f>empleos!V68*1000000/'otras variables'!V58</f>
        <v>64.624289366962941</v>
      </c>
      <c r="W80" s="4">
        <f>empleos!W68*1000000/'otras variables'!W58</f>
        <v>46.053194258952409</v>
      </c>
      <c r="X80" s="4">
        <f>empleos!X68*1000000/'otras variables'!X58</f>
        <v>35.916862329238143</v>
      </c>
      <c r="Y80" s="4">
        <f>empleos!Y68*1000000/'otras variables'!Y58</f>
        <v>52.043512161149422</v>
      </c>
      <c r="Z80" s="4">
        <f>empleos!Z68*1000000/'otras variables'!Z58</f>
        <v>106.23101831915972</v>
      </c>
      <c r="AA80" s="4">
        <f>empleos!AA68*1000000/'otras variables'!AA58</f>
        <v>114.72663298191586</v>
      </c>
      <c r="AB80" s="4">
        <f>empleos!AB68*1000000/'otras variables'!AB58</f>
        <v>103.47986652046575</v>
      </c>
    </row>
    <row r="81" spans="2:33" x14ac:dyDescent="0.2">
      <c r="B81" t="s">
        <v>10</v>
      </c>
      <c r="C81" s="4">
        <f>empleos!C69*1000000/'otras variables'!C59</f>
        <v>70.28075698232</v>
      </c>
      <c r="D81" s="4">
        <f>empleos!D69*1000000/'otras variables'!D59</f>
        <v>72.449821180668636</v>
      </c>
      <c r="E81" s="4">
        <f>empleos!E69*1000000/'otras variables'!E59</f>
        <v>63.564662431457933</v>
      </c>
      <c r="F81" s="4">
        <f>empleos!F69*1000000/'otras variables'!F59</f>
        <v>55.614239280809741</v>
      </c>
      <c r="G81" s="4">
        <f>empleos!G69*1000000/'otras variables'!G59</f>
        <v>49.073331915659303</v>
      </c>
      <c r="H81" s="4">
        <f>empleos!H69*1000000/'otras variables'!H59</f>
        <v>48.512090733539011</v>
      </c>
      <c r="I81" s="4">
        <f>empleos!I69*1000000/'otras variables'!I59</f>
        <v>55.645407230434138</v>
      </c>
      <c r="J81" s="4">
        <f>empleos!J69*1000000/'otras variables'!J59</f>
        <v>56.266237408175122</v>
      </c>
      <c r="K81" s="4">
        <f>empleos!K69*1000000/'otras variables'!K59</f>
        <v>56.390255045580929</v>
      </c>
      <c r="L81" s="4">
        <f>empleos!L69*1000000/'otras variables'!L59</f>
        <v>49.354652158783217</v>
      </c>
      <c r="M81" s="4">
        <f>empleos!M69*1000000/'otras variables'!M59</f>
        <v>57.905680225531903</v>
      </c>
      <c r="N81" s="4">
        <f>empleos!N69*1000000/'otras variables'!N59</f>
        <v>79.773286466229422</v>
      </c>
      <c r="O81" s="4">
        <f>empleos!O69*1000000/'otras variables'!O59</f>
        <v>91.677218534760769</v>
      </c>
      <c r="P81" s="4">
        <f>empleos!P69*1000000/'otras variables'!P59</f>
        <v>120.75460783675713</v>
      </c>
      <c r="Q81" s="4">
        <f>empleos!Q69*1000000/'otras variables'!Q59</f>
        <v>122.60363554341242</v>
      </c>
      <c r="R81" s="4">
        <f>empleos!R69*1000000/'otras variables'!R59</f>
        <v>102.8419889567467</v>
      </c>
      <c r="S81" s="4">
        <f>empleos!S69*1000000/'otras variables'!S59</f>
        <v>88.651014796626853</v>
      </c>
      <c r="T81" s="4">
        <f>empleos!T69*1000000/'otras variables'!T59</f>
        <v>70.892159364097324</v>
      </c>
      <c r="U81" s="4">
        <f>empleos!U69*1000000/'otras variables'!U59</f>
        <v>57.000240215298049</v>
      </c>
      <c r="V81" s="4">
        <f>empleos!V69*1000000/'otras variables'!V59</f>
        <v>56.677183432925887</v>
      </c>
      <c r="W81" s="4">
        <f>empleos!W69*1000000/'otras variables'!W59</f>
        <v>38.862706939287939</v>
      </c>
      <c r="X81" s="4">
        <f>empleos!X69*1000000/'otras variables'!X59</f>
        <v>28.922358476835509</v>
      </c>
      <c r="Y81" s="4">
        <f>empleos!Y69*1000000/'otras variables'!Y59</f>
        <v>40.477936739297952</v>
      </c>
      <c r="Z81" s="4">
        <f>empleos!Z69*1000000/'otras variables'!Z59</f>
        <v>102.98493308202046</v>
      </c>
      <c r="AA81" s="4">
        <f>empleos!AA69*1000000/'otras variables'!AA59</f>
        <v>128.61104140573346</v>
      </c>
      <c r="AB81" s="4">
        <f>empleos!AB69*1000000/'otras variables'!AB59</f>
        <v>108.29762397223161</v>
      </c>
    </row>
    <row r="82" spans="2:33" x14ac:dyDescent="0.2">
      <c r="B82" t="s">
        <v>21</v>
      </c>
      <c r="C82" s="4">
        <f>empleos!C70*1000000/'otras variables'!C60</f>
        <v>51.100701424364814</v>
      </c>
      <c r="D82" s="4">
        <f>empleos!D70*1000000/'otras variables'!D60</f>
        <v>57.329705181991102</v>
      </c>
      <c r="E82" s="4">
        <f>empleos!E70*1000000/'otras variables'!E60</f>
        <v>59.524326452393566</v>
      </c>
      <c r="F82" s="4">
        <f>empleos!F70*1000000/'otras variables'!F60</f>
        <v>60.850416038491034</v>
      </c>
      <c r="G82" s="4">
        <f>empleos!G70*1000000/'otras variables'!G60</f>
        <v>53.05927185796515</v>
      </c>
      <c r="H82" s="4">
        <f>empleos!H70*1000000/'otras variables'!H60</f>
        <v>57.845695517361001</v>
      </c>
      <c r="I82" s="4">
        <f>empleos!I70*1000000/'otras variables'!I60</f>
        <v>61.249798816048049</v>
      </c>
      <c r="J82" s="4">
        <f>empleos!J70*1000000/'otras variables'!J60</f>
        <v>69.224190845668033</v>
      </c>
      <c r="K82" s="4">
        <f>empleos!K70*1000000/'otras variables'!K60</f>
        <v>75.57834173464731</v>
      </c>
      <c r="L82" s="4">
        <f>empleos!L70*1000000/'otras variables'!L60</f>
        <v>63.254157081991792</v>
      </c>
      <c r="M82" s="4">
        <f>empleos!M70*1000000/'otras variables'!M60</f>
        <v>71.686430238729741</v>
      </c>
      <c r="N82" s="4">
        <f>empleos!N70*1000000/'otras variables'!N60</f>
        <v>90.297210340109217</v>
      </c>
      <c r="O82" s="4">
        <f>empleos!O70*1000000/'otras variables'!O60</f>
        <v>106.33124876895805</v>
      </c>
      <c r="P82" s="4">
        <f>empleos!P70*1000000/'otras variables'!P60</f>
        <v>144.86838760868787</v>
      </c>
      <c r="Q82" s="4">
        <f>empleos!Q70*1000000/'otras variables'!Q60</f>
        <v>151.21373813994708</v>
      </c>
      <c r="R82" s="4">
        <f>empleos!R70*1000000/'otras variables'!R60</f>
        <v>125.52439056976266</v>
      </c>
      <c r="S82" s="4">
        <f>empleos!S70*1000000/'otras variables'!S60</f>
        <v>117.36515686726882</v>
      </c>
      <c r="T82" s="4">
        <f>empleos!T70*1000000/'otras variables'!T60</f>
        <v>104.1925355115208</v>
      </c>
      <c r="U82" s="4">
        <f>empleos!U70*1000000/'otras variables'!U60</f>
        <v>102.30950403605672</v>
      </c>
      <c r="V82" s="4">
        <f>empleos!V70*1000000/'otras variables'!V60</f>
        <v>109.25363260824739</v>
      </c>
      <c r="W82" s="4">
        <f>empleos!W70*1000000/'otras variables'!W60</f>
        <v>100.0016519446929</v>
      </c>
      <c r="X82" s="4">
        <f>empleos!X70*1000000/'otras variables'!X60</f>
        <v>112.19942483365423</v>
      </c>
      <c r="Y82" s="4">
        <f>empleos!Y70*1000000/'otras variables'!Y60</f>
        <v>118.48878894373547</v>
      </c>
      <c r="Z82" s="4">
        <f>empleos!Z70*1000000/'otras variables'!Z60</f>
        <v>165.74739195241841</v>
      </c>
      <c r="AA82" s="4">
        <f>empleos!AA70*1000000/'otras variables'!AA60</f>
        <v>177.19396661677084</v>
      </c>
      <c r="AB82" s="4">
        <f>empleos!AB70*1000000/'otras variables'!AB60</f>
        <v>162.0773793676199</v>
      </c>
    </row>
    <row r="83" spans="2:33" x14ac:dyDescent="0.2">
      <c r="B83" t="s">
        <v>24</v>
      </c>
      <c r="C83" s="4">
        <f>empleos!C71*1000000/'otras variables'!C61</f>
        <v>32.192724792226414</v>
      </c>
      <c r="D83" s="4">
        <f>empleos!D71*1000000/'otras variables'!D61</f>
        <v>28.562355823108291</v>
      </c>
      <c r="E83" s="4">
        <f>empleos!E71*1000000/'otras variables'!E61</f>
        <v>27.710019535563774</v>
      </c>
      <c r="F83" s="4">
        <f>empleos!F71*1000000/'otras variables'!F61</f>
        <v>26.000015757585306</v>
      </c>
      <c r="G83" s="4">
        <f>empleos!G71*1000000/'otras variables'!G61</f>
        <v>24.716265001614282</v>
      </c>
      <c r="H83" s="4">
        <f>empleos!H71*1000000/'otras variables'!H61</f>
        <v>21.709966821181741</v>
      </c>
      <c r="I83" s="4">
        <f>empleos!I71*1000000/'otras variables'!I61</f>
        <v>24.811976303103101</v>
      </c>
      <c r="J83" s="4">
        <f>empleos!J71*1000000/'otras variables'!J61</f>
        <v>27.296556252096625</v>
      </c>
      <c r="K83" s="4">
        <f>empleos!K71*1000000/'otras variables'!K61</f>
        <v>25.944720915441948</v>
      </c>
      <c r="L83" s="4">
        <f>empleos!L71*1000000/'otras variables'!L61</f>
        <v>36.639659320299756</v>
      </c>
      <c r="M83" s="4">
        <f>empleos!M71*1000000/'otras variables'!M61</f>
        <v>45.144287298244365</v>
      </c>
      <c r="N83" s="4">
        <f>empleos!N71*1000000/'otras variables'!N61</f>
        <v>70.064738457854702</v>
      </c>
      <c r="O83" s="4">
        <f>empleos!O71*1000000/'otras variables'!O61</f>
        <v>122.0795022411762</v>
      </c>
      <c r="P83" s="4">
        <f>empleos!P71*1000000/'otras variables'!P61</f>
        <v>173.9072544460137</v>
      </c>
      <c r="Q83" s="4">
        <f>empleos!Q71*1000000/'otras variables'!Q61</f>
        <v>192.2528902699585</v>
      </c>
      <c r="R83" s="4">
        <f>empleos!R71*1000000/'otras variables'!R61</f>
        <v>70.19753449902133</v>
      </c>
      <c r="S83" s="4">
        <f>empleos!S71*1000000/'otras variables'!S61</f>
        <v>80.554487943109422</v>
      </c>
      <c r="T83" s="4">
        <f>empleos!T71*1000000/'otras variables'!T61</f>
        <v>85.698370302658077</v>
      </c>
      <c r="U83" s="4">
        <f>empleos!U71*1000000/'otras variables'!U61</f>
        <v>86.573703643332578</v>
      </c>
      <c r="V83" s="4">
        <f>empleos!V71*1000000/'otras variables'!V61</f>
        <v>89.028835971398308</v>
      </c>
      <c r="W83" s="4">
        <f>empleos!W71*1000000/'otras variables'!W61</f>
        <v>75.434193261079727</v>
      </c>
      <c r="X83" s="4">
        <f>empleos!X71*1000000/'otras variables'!X61</f>
        <v>63.446906658623291</v>
      </c>
      <c r="Y83" s="4">
        <f>empleos!Y71*1000000/'otras variables'!Y61</f>
        <v>62.759126549856241</v>
      </c>
      <c r="Z83" s="4">
        <f>empleos!Z71*1000000/'otras variables'!Z61</f>
        <v>102.46878890913918</v>
      </c>
      <c r="AA83" s="4">
        <f>empleos!AA71*1000000/'otras variables'!AA61</f>
        <v>154.92587784955231</v>
      </c>
      <c r="AB83" s="4">
        <f>empleos!AB71*1000000/'otras variables'!AB61</f>
        <v>175.1744971137166</v>
      </c>
    </row>
    <row r="84" spans="2:33" x14ac:dyDescent="0.2">
      <c r="B84" t="s">
        <v>20</v>
      </c>
      <c r="C84" s="4">
        <f>empleos!C72*1000000/'otras variables'!C62</f>
        <v>104.82623671971119</v>
      </c>
      <c r="D84" s="4">
        <f>empleos!D72*1000000/'otras variables'!D62</f>
        <v>86.290118163530565</v>
      </c>
      <c r="E84" s="4">
        <f>empleos!E72*1000000/'otras variables'!E62</f>
        <v>84.265520655585746</v>
      </c>
      <c r="F84" s="4">
        <f>empleos!F72*1000000/'otras variables'!F62</f>
        <v>83.01482160460732</v>
      </c>
      <c r="G84" s="4">
        <f>empleos!G72*1000000/'otras variables'!G62</f>
        <v>80.378428482010619</v>
      </c>
      <c r="H84" s="4">
        <f>empleos!H72*1000000/'otras variables'!H62</f>
        <v>65.714978971206733</v>
      </c>
      <c r="I84" s="4">
        <f>empleos!I72*1000000/'otras variables'!I62</f>
        <v>61.474660809405293</v>
      </c>
      <c r="J84" s="4">
        <f>empleos!J72*1000000/'otras variables'!J62</f>
        <v>52.816087780337888</v>
      </c>
      <c r="K84" s="4">
        <f>empleos!K72*1000000/'otras variables'!K62</f>
        <v>49.969615250081802</v>
      </c>
      <c r="L84" s="4">
        <f>empleos!L72*1000000/'otras variables'!L62</f>
        <v>58.676325529910656</v>
      </c>
      <c r="M84" s="4">
        <f>empleos!M72*1000000/'otras variables'!M62</f>
        <v>98.912900126231705</v>
      </c>
      <c r="N84" s="4">
        <f>empleos!N72*1000000/'otras variables'!N62</f>
        <v>129.27321972865084</v>
      </c>
      <c r="O84" s="4">
        <f>empleos!O72*1000000/'otras variables'!O62</f>
        <v>170.6574656435493</v>
      </c>
      <c r="P84" s="4">
        <f>empleos!P72*1000000/'otras variables'!P62</f>
        <v>193.95571913349895</v>
      </c>
      <c r="Q84" s="4">
        <f>empleos!Q72*1000000/'otras variables'!Q62</f>
        <v>207.5562976950327</v>
      </c>
      <c r="R84" s="4">
        <f>empleos!R72*1000000/'otras variables'!R62</f>
        <v>176.43127923606818</v>
      </c>
      <c r="S84" s="4">
        <f>empleos!S72*1000000/'otras variables'!S62</f>
        <v>163.89681056806634</v>
      </c>
      <c r="T84" s="4">
        <f>empleos!T72*1000000/'otras variables'!T62</f>
        <v>149.24584210411763</v>
      </c>
      <c r="U84" s="4">
        <f>empleos!U72*1000000/'otras variables'!U62</f>
        <v>123.54182045049525</v>
      </c>
      <c r="V84" s="4">
        <f>empleos!V72*1000000/'otras variables'!V62</f>
        <v>120.75559373538323</v>
      </c>
      <c r="W84" s="4">
        <f>empleos!W72*1000000/'otras variables'!W62</f>
        <v>96.794147583851711</v>
      </c>
      <c r="X84" s="4">
        <f>empleos!X72*1000000/'otras variables'!X62</f>
        <v>100.35670344677871</v>
      </c>
      <c r="Y84" s="4">
        <f>empleos!Y72*1000000/'otras variables'!Y62</f>
        <v>91.796410609859237</v>
      </c>
      <c r="Z84" s="4">
        <f>empleos!Z72*1000000/'otras variables'!Z62</f>
        <v>123.48342272243754</v>
      </c>
      <c r="AA84" s="4">
        <f>empleos!AA72*1000000/'otras variables'!AA62</f>
        <v>117.93617589001272</v>
      </c>
      <c r="AB84" s="4">
        <f>empleos!AB72*1000000/'otras variables'!AB62</f>
        <v>100.89872984584429</v>
      </c>
    </row>
    <row r="85" spans="2:33" x14ac:dyDescent="0.2">
      <c r="B85" t="s">
        <v>11</v>
      </c>
      <c r="C85" s="4">
        <f>empleos!C73*1000000/'otras variables'!C63</f>
        <v>26.497285920856392</v>
      </c>
      <c r="D85" s="4">
        <f>empleos!D73*1000000/'otras variables'!D63</f>
        <v>33.284023668639051</v>
      </c>
      <c r="E85" s="4">
        <f>empleos!E73*1000000/'otras variables'!E63</f>
        <v>21.305758946643277</v>
      </c>
      <c r="F85" s="4">
        <f>empleos!F73*1000000/'otras variables'!F63</f>
        <v>17.397960958975609</v>
      </c>
      <c r="G85" s="4">
        <f>empleos!G73*1000000/'otras variables'!G63</f>
        <v>13.626159501010038</v>
      </c>
      <c r="H85" s="4">
        <f>empleos!H73*1000000/'otras variables'!H63</f>
        <v>16.606661263966203</v>
      </c>
      <c r="I85" s="4">
        <f>empleos!I73*1000000/'otras variables'!I63</f>
        <v>19.583715487781394</v>
      </c>
      <c r="J85" s="4">
        <f>empleos!J73*1000000/'otras variables'!J63</f>
        <v>42.075554750006475</v>
      </c>
      <c r="K85" s="4">
        <f>empleos!K73*1000000/'otras variables'!K63</f>
        <v>37.795156550688027</v>
      </c>
      <c r="L85" s="4">
        <f>empleos!L73*1000000/'otras variables'!L63</f>
        <v>31.084668419841964</v>
      </c>
      <c r="M85" s="4">
        <f>empleos!M73*1000000/'otras variables'!M63</f>
        <v>27.914334010514398</v>
      </c>
      <c r="N85" s="4">
        <f>empleos!N73*1000000/'otras variables'!N63</f>
        <v>65.024539022464424</v>
      </c>
      <c r="O85" s="4">
        <f>empleos!O73*1000000/'otras variables'!O63</f>
        <v>61.802978285523579</v>
      </c>
      <c r="P85" s="4">
        <f>empleos!P73*1000000/'otras variables'!P63</f>
        <v>65.211923223829061</v>
      </c>
      <c r="Q85" s="4">
        <f>empleos!Q73*1000000/'otras variables'!Q63</f>
        <v>59.56075510498367</v>
      </c>
      <c r="R85" s="4">
        <f>empleos!R73*1000000/'otras variables'!R63</f>
        <v>34.694514797210559</v>
      </c>
      <c r="S85" s="4">
        <f>empleos!S73*1000000/'otras variables'!S63</f>
        <v>18.999727670570056</v>
      </c>
      <c r="T85" s="4">
        <f>empleos!T73*1000000/'otras variables'!T63</f>
        <v>9.5123041654379943</v>
      </c>
      <c r="U85" s="4">
        <f>empleos!U73*1000000/'otras variables'!U63</f>
        <v>9.5034449988120695</v>
      </c>
      <c r="V85" s="4">
        <f>empleos!V73*1000000/'otras variables'!V63</f>
        <v>18.939513507029716</v>
      </c>
      <c r="W85" s="4">
        <f>empleos!W73*1000000/'otras variables'!W63</f>
        <v>18.755040417112099</v>
      </c>
      <c r="X85" s="4">
        <f>empleos!X73*1000000/'otras variables'!X63</f>
        <v>12.65117348038379</v>
      </c>
      <c r="Y85" s="4">
        <f>empleos!Y73*1000000/'otras variables'!Y63</f>
        <v>15.643723581661801</v>
      </c>
      <c r="Z85" s="4">
        <f>empleos!Z73*1000000/'otras variables'!Z63</f>
        <v>37.234471673875674</v>
      </c>
      <c r="AA85" s="4">
        <f>empleos!AA73*1000000/'otras variables'!AA63</f>
        <v>58.608691360461961</v>
      </c>
      <c r="AB85" s="4">
        <f>empleos!AB73*1000000/'otras variables'!AB63</f>
        <v>70.378790892372464</v>
      </c>
    </row>
    <row r="86" spans="2:33" x14ac:dyDescent="0.2">
      <c r="B86" t="s">
        <v>22</v>
      </c>
      <c r="C86" s="4">
        <f>empleos!C74*1000000/'otras variables'!C64</f>
        <v>68.191817515784223</v>
      </c>
      <c r="D86" s="4">
        <f>empleos!D74*1000000/'otras variables'!D64</f>
        <v>88.04056909423862</v>
      </c>
      <c r="E86" s="4">
        <f>empleos!E74*1000000/'otras variables'!E64</f>
        <v>73.959231822438682</v>
      </c>
      <c r="F86" s="4">
        <f>empleos!F74*1000000/'otras variables'!F64</f>
        <v>62.627421640234537</v>
      </c>
      <c r="G86" s="4">
        <f>empleos!G74*1000000/'otras variables'!G64</f>
        <v>69.112698599961618</v>
      </c>
      <c r="H86" s="4">
        <f>empleos!H74*1000000/'otras variables'!H64</f>
        <v>68.194667645828432</v>
      </c>
      <c r="I86" s="4">
        <f>empleos!I74*1000000/'otras variables'!I64</f>
        <v>85.918016321510621</v>
      </c>
      <c r="J86" s="4">
        <f>empleos!J74*1000000/'otras variables'!J64</f>
        <v>105.01472969761285</v>
      </c>
      <c r="K86" s="4">
        <f>empleos!K74*1000000/'otras variables'!K64</f>
        <v>126.84902838217187</v>
      </c>
      <c r="L86" s="4">
        <f>empleos!L74*1000000/'otras variables'!L64</f>
        <v>116.00347421572525</v>
      </c>
      <c r="M86" s="4">
        <f>empleos!M74*1000000/'otras variables'!M64</f>
        <v>110.53061345859875</v>
      </c>
      <c r="N86" s="4">
        <f>empleos!N74*1000000/'otras variables'!N64</f>
        <v>151.05946818468729</v>
      </c>
      <c r="O86" s="4">
        <f>empleos!O74*1000000/'otras variables'!O64</f>
        <v>189.69575763861729</v>
      </c>
      <c r="P86" s="4">
        <f>empleos!P74*1000000/'otras variables'!P64</f>
        <v>205.32616060612281</v>
      </c>
      <c r="Q86" s="4">
        <f>empleos!Q74*1000000/'otras variables'!Q64</f>
        <v>207.19926535172723</v>
      </c>
      <c r="R86" s="4">
        <f>empleos!R74*1000000/'otras variables'!R64</f>
        <v>87.538089609690545</v>
      </c>
      <c r="S86" s="4">
        <f>empleos!S74*1000000/'otras variables'!S64</f>
        <v>88.911863947509332</v>
      </c>
      <c r="T86" s="4">
        <f>empleos!T74*1000000/'otras variables'!T64</f>
        <v>84.184810753152533</v>
      </c>
      <c r="U86" s="4">
        <f>empleos!U74*1000000/'otras variables'!U64</f>
        <v>83.606936192596535</v>
      </c>
      <c r="V86" s="4">
        <f>empleos!V74*1000000/'otras variables'!V64</f>
        <v>91.331154575680856</v>
      </c>
      <c r="W86" s="4">
        <f>empleos!W74*1000000/'otras variables'!W64</f>
        <v>77.510903431103188</v>
      </c>
      <c r="X86" s="4">
        <f>empleos!X74*1000000/'otras variables'!X64</f>
        <v>63.60156893414878</v>
      </c>
      <c r="Y86" s="4">
        <f>empleos!Y74*1000000/'otras variables'!Y64</f>
        <v>73.02105120557168</v>
      </c>
      <c r="Z86" s="4">
        <f>empleos!Z74*1000000/'otras variables'!Z64</f>
        <v>152.60165695492594</v>
      </c>
      <c r="AA86" s="4">
        <f>empleos!AA74*1000000/'otras variables'!AA64</f>
        <v>196.83096506391365</v>
      </c>
      <c r="AB86" s="4">
        <f>empleos!AB74*1000000/'otras variables'!AB64</f>
        <v>223.586969063895</v>
      </c>
    </row>
    <row r="87" spans="2:33" x14ac:dyDescent="0.2">
      <c r="B87" t="s">
        <v>12</v>
      </c>
      <c r="C87" s="4">
        <f>empleos!C75*1000000/'otras variables'!C65</f>
        <v>47.174396596581715</v>
      </c>
      <c r="D87" s="4">
        <f>empleos!D75*1000000/'otras variables'!D65</f>
        <v>35.689167338416105</v>
      </c>
      <c r="E87" s="4">
        <f>empleos!E75*1000000/'otras variables'!E65</f>
        <v>26.56192414578512</v>
      </c>
      <c r="F87" s="4">
        <f>empleos!F75*1000000/'otras variables'!F65</f>
        <v>38.348568604168918</v>
      </c>
      <c r="G87" s="4">
        <f>empleos!G75*1000000/'otras variables'!G65</f>
        <v>38.292820947024012</v>
      </c>
      <c r="H87" s="4">
        <f>empleos!H75*1000000/'otras variables'!H65</f>
        <v>29.178585177466978</v>
      </c>
      <c r="I87" s="4">
        <f>empleos!I75*1000000/'otras variables'!I65</f>
        <v>24.370994017858315</v>
      </c>
      <c r="J87" s="4">
        <f>empleos!J75*1000000/'otras variables'!J65</f>
        <v>19.142240856078363</v>
      </c>
      <c r="K87" s="4">
        <f>empleos!K75*1000000/'otras variables'!K65</f>
        <v>16.22539766131754</v>
      </c>
      <c r="L87" s="4">
        <f>empleos!L75*1000000/'otras variables'!L65</f>
        <v>20.256194827764798</v>
      </c>
      <c r="M87" s="4">
        <f>empleos!M75*1000000/'otras variables'!M65</f>
        <v>58.301302047110205</v>
      </c>
      <c r="N87" s="4">
        <f>empleos!N75*1000000/'otras variables'!N65</f>
        <v>91.549689051481138</v>
      </c>
      <c r="O87" s="4">
        <f>empleos!O75*1000000/'otras variables'!O65</f>
        <v>102.59482839989002</v>
      </c>
      <c r="P87" s="4">
        <f>empleos!P75*1000000/'otras variables'!P65</f>
        <v>102.20460815026998</v>
      </c>
      <c r="Q87" s="4">
        <f>empleos!Q75*1000000/'otras variables'!Q65</f>
        <v>111.01035411389297</v>
      </c>
      <c r="R87" s="4">
        <f>empleos!R75*1000000/'otras variables'!R65</f>
        <v>84.046779341118921</v>
      </c>
      <c r="S87" s="4">
        <f>empleos!S75*1000000/'otras variables'!S65</f>
        <v>69.877882691020105</v>
      </c>
      <c r="T87" s="4">
        <f>empleos!T75*1000000/'otras variables'!T65</f>
        <v>63.805797030113602</v>
      </c>
      <c r="U87" s="4">
        <f>empleos!U75*1000000/'otras variables'!U65</f>
        <v>70.93849814104756</v>
      </c>
      <c r="V87" s="4">
        <f>empleos!V75*1000000/'otras variables'!V65</f>
        <v>75.641731769889702</v>
      </c>
      <c r="W87" s="4">
        <f>empleos!W75*1000000/'otras variables'!W65</f>
        <v>61.697704665247166</v>
      </c>
      <c r="X87" s="4">
        <f>empleos!X75*1000000/'otras variables'!X65</f>
        <v>61.301749312053865</v>
      </c>
      <c r="Y87" s="4">
        <f>empleos!Y75*1000000/'otras variables'!Y65</f>
        <v>75.255255854269564</v>
      </c>
      <c r="Z87" s="4">
        <f>empleos!Z75*1000000/'otras variables'!Z65</f>
        <v>123.17815893321398</v>
      </c>
      <c r="AA87" s="4">
        <f>empleos!AA75*1000000/'otras variables'!AA65</f>
        <v>130.62894019079906</v>
      </c>
      <c r="AB87" s="4">
        <f>empleos!AB75*1000000/'otras variables'!AB65</f>
        <v>111.04456365506972</v>
      </c>
    </row>
    <row r="88" spans="2:33" x14ac:dyDescent="0.2">
      <c r="B88" t="s">
        <v>23</v>
      </c>
      <c r="C88" s="4">
        <f>empleos!C76*1000000/'otras variables'!C66</f>
        <v>58.104547400636704</v>
      </c>
      <c r="D88" s="4">
        <f>empleos!D76*1000000/'otras variables'!D66</f>
        <v>60.162511023590319</v>
      </c>
      <c r="E88" s="4">
        <f>empleos!E76*1000000/'otras variables'!E66</f>
        <v>54.518122874590709</v>
      </c>
      <c r="F88" s="4">
        <f>empleos!F76*1000000/'otras variables'!F66</f>
        <v>50.406742007442631</v>
      </c>
      <c r="G88" s="4">
        <f>empleos!G76*1000000/'otras variables'!G66</f>
        <v>47.497371618552954</v>
      </c>
      <c r="H88" s="4">
        <f>empleos!H76*1000000/'otras variables'!H66</f>
        <v>48.672020315974208</v>
      </c>
      <c r="I88" s="4">
        <f>empleos!I76*1000000/'otras variables'!I66</f>
        <v>52.59587572940876</v>
      </c>
      <c r="J88" s="4">
        <f>empleos!J76*1000000/'otras variables'!J66</f>
        <v>59.128134351550585</v>
      </c>
      <c r="K88" s="4">
        <f>empleos!K76*1000000/'otras variables'!K66</f>
        <v>67.008650592922237</v>
      </c>
      <c r="L88" s="4">
        <f>empleos!L76*1000000/'otras variables'!L66</f>
        <v>65.802925646149419</v>
      </c>
      <c r="M88" s="4">
        <f>empleos!M76*1000000/'otras variables'!M66</f>
        <v>79.015170955499755</v>
      </c>
      <c r="N88" s="4">
        <f>empleos!N76*1000000/'otras variables'!N66</f>
        <v>115.26773083383732</v>
      </c>
      <c r="O88" s="4">
        <f>empleos!O76*1000000/'otras variables'!O66</f>
        <v>135.11533560969977</v>
      </c>
      <c r="P88" s="4">
        <f>empleos!P76*1000000/'otras variables'!P66</f>
        <v>163.02568864086572</v>
      </c>
      <c r="Q88" s="4">
        <f>empleos!Q76*1000000/'otras variables'!Q66</f>
        <v>164.30671482296128</v>
      </c>
      <c r="R88" s="4">
        <f>empleos!R76*1000000/'otras variables'!R66</f>
        <v>88.301389735146415</v>
      </c>
      <c r="S88" s="4">
        <f>empleos!S76*1000000/'otras variables'!S66</f>
        <v>90.716121209758981</v>
      </c>
      <c r="T88" s="4">
        <f>empleos!T76*1000000/'otras variables'!T66</f>
        <v>88.403166195387854</v>
      </c>
      <c r="U88" s="4">
        <f>empleos!U76*1000000/'otras variables'!U66</f>
        <v>90.480528942469931</v>
      </c>
      <c r="V88" s="4">
        <f>empleos!V76*1000000/'otras variables'!V66</f>
        <v>91.729914350127061</v>
      </c>
      <c r="W88" s="4">
        <f>empleos!W76*1000000/'otras variables'!W66</f>
        <v>77.729220457137913</v>
      </c>
      <c r="X88" s="4">
        <f>empleos!X76*1000000/'otras variables'!X66</f>
        <v>72.092242629822536</v>
      </c>
      <c r="Y88" s="4">
        <f>empleos!Y76*1000000/'otras variables'!Y66</f>
        <v>78.763713593074243</v>
      </c>
      <c r="Z88" s="4">
        <f>empleos!Z76*1000000/'otras variables'!Z66</f>
        <v>129.22394509685284</v>
      </c>
      <c r="AA88" s="4">
        <f>empleos!AA76*1000000/'otras variables'!AA66</f>
        <v>154.15723720344778</v>
      </c>
      <c r="AB88" s="4">
        <f>empleos!AB76*1000000/'otras variables'!AB66</f>
        <v>152.92805132467208</v>
      </c>
    </row>
    <row r="91" spans="2:33" x14ac:dyDescent="0.2">
      <c r="B91" t="s">
        <v>71</v>
      </c>
    </row>
    <row r="92" spans="2:33" x14ac:dyDescent="0.2">
      <c r="B92" t="s">
        <v>70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2:33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33" x14ac:dyDescent="0.2">
      <c r="C94" s="3">
        <v>2000</v>
      </c>
      <c r="D94" s="3">
        <f>C94+1</f>
        <v>2001</v>
      </c>
      <c r="E94" s="3">
        <f t="shared" ref="E94" si="60">D94+1</f>
        <v>2002</v>
      </c>
      <c r="F94" s="3">
        <f t="shared" ref="F94" si="61">E94+1</f>
        <v>2003</v>
      </c>
      <c r="G94" s="3">
        <f t="shared" ref="G94" si="62">F94+1</f>
        <v>2004</v>
      </c>
      <c r="H94" s="3">
        <f t="shared" ref="H94" si="63">G94+1</f>
        <v>2005</v>
      </c>
      <c r="I94" s="3">
        <f t="shared" ref="I94" si="64">H94+1</f>
        <v>2006</v>
      </c>
      <c r="J94" s="3">
        <f t="shared" ref="J94" si="65">I94+1</f>
        <v>2007</v>
      </c>
      <c r="K94" s="3">
        <f t="shared" ref="K94" si="66">J94+1</f>
        <v>2008</v>
      </c>
      <c r="L94" s="3">
        <f t="shared" ref="L94" si="67">K94+1</f>
        <v>2009</v>
      </c>
      <c r="M94" s="3">
        <f t="shared" ref="M94" si="68">L94+1</f>
        <v>2010</v>
      </c>
      <c r="N94" s="3">
        <f t="shared" ref="N94" si="69">M94+1</f>
        <v>2011</v>
      </c>
      <c r="O94" s="3">
        <f t="shared" ref="O94" si="70">N94+1</f>
        <v>2012</v>
      </c>
      <c r="P94" s="3">
        <f t="shared" ref="P94" si="71">O94+1</f>
        <v>2013</v>
      </c>
      <c r="Q94" s="3">
        <f t="shared" ref="Q94" si="72">P94+1</f>
        <v>2014</v>
      </c>
      <c r="R94" s="3">
        <f t="shared" ref="R94" si="73">Q94+1</f>
        <v>2015</v>
      </c>
      <c r="S94" s="3">
        <f t="shared" ref="S94" si="74">R94+1</f>
        <v>2016</v>
      </c>
      <c r="T94" s="3">
        <f t="shared" ref="T94" si="75">S94+1</f>
        <v>2017</v>
      </c>
      <c r="U94" s="3">
        <f t="shared" ref="U94" si="76">T94+1</f>
        <v>2018</v>
      </c>
      <c r="V94" s="3">
        <f t="shared" ref="V94:AB94" si="77">U94+1</f>
        <v>2019</v>
      </c>
      <c r="W94" s="3">
        <f t="shared" si="77"/>
        <v>2020</v>
      </c>
      <c r="X94" s="3">
        <f t="shared" si="77"/>
        <v>2021</v>
      </c>
      <c r="Y94" s="3">
        <f t="shared" si="77"/>
        <v>2022</v>
      </c>
      <c r="Z94" s="3">
        <f t="shared" si="77"/>
        <v>2023</v>
      </c>
      <c r="AA94" s="3">
        <f t="shared" si="77"/>
        <v>2024</v>
      </c>
      <c r="AB94" s="3">
        <f t="shared" si="77"/>
        <v>2025</v>
      </c>
    </row>
    <row r="95" spans="2:33" x14ac:dyDescent="0.2">
      <c r="B95" t="s">
        <v>0</v>
      </c>
      <c r="C95" s="4">
        <v>6976.8190000000004</v>
      </c>
      <c r="D95" s="4">
        <v>7217.4610000000002</v>
      </c>
      <c r="E95" s="4">
        <v>7611.5420000000004</v>
      </c>
      <c r="F95" s="4">
        <v>7459.8909999999996</v>
      </c>
      <c r="G95" s="4">
        <v>7427.2439999999997</v>
      </c>
      <c r="H95" s="4">
        <v>7354.0789999999997</v>
      </c>
      <c r="I95" s="4">
        <v>7314.26</v>
      </c>
      <c r="J95" s="4">
        <v>7177.085</v>
      </c>
      <c r="K95" s="4">
        <v>8142.8639999999996</v>
      </c>
      <c r="L95" s="4">
        <v>10062.219999999999</v>
      </c>
      <c r="M95" s="4">
        <v>12561.973</v>
      </c>
      <c r="N95" s="4">
        <v>14793.066000000001</v>
      </c>
      <c r="O95" s="4">
        <v>21064.362000000001</v>
      </c>
      <c r="P95" s="4">
        <v>24440.873</v>
      </c>
      <c r="Q95" s="4">
        <v>29372.775000000001</v>
      </c>
      <c r="R95" s="4">
        <v>31642.879000000001</v>
      </c>
      <c r="S95" s="4">
        <v>33324.750999999997</v>
      </c>
      <c r="T95" s="4">
        <v>34259.904000000002</v>
      </c>
      <c r="U95" s="4">
        <v>35439.445</v>
      </c>
      <c r="V95" s="4">
        <v>35430.584000000003</v>
      </c>
      <c r="W95" s="4">
        <v>36095.686999999998</v>
      </c>
      <c r="X95" s="4">
        <v>37291.203000000001</v>
      </c>
      <c r="Y95" s="4">
        <f t="shared" ref="Y95:Y112" si="78">Y119*Y8</f>
        <v>39298.070401999998</v>
      </c>
      <c r="Z95" s="4">
        <v>38649.434000000001</v>
      </c>
      <c r="AA95" s="4">
        <v>40529.099000000002</v>
      </c>
      <c r="AB95" s="4">
        <v>40720.870999999999</v>
      </c>
      <c r="AC95" s="4"/>
      <c r="AF95" s="4"/>
      <c r="AG95" s="4"/>
    </row>
    <row r="96" spans="2:33" x14ac:dyDescent="0.2">
      <c r="B96" t="s">
        <v>1</v>
      </c>
      <c r="C96" s="4">
        <v>939.69</v>
      </c>
      <c r="D96" s="4">
        <v>938.22199999999998</v>
      </c>
      <c r="E96" s="4">
        <v>1023.455</v>
      </c>
      <c r="F96" s="4">
        <v>1109.8620000000001</v>
      </c>
      <c r="G96" s="4">
        <v>1133.5160000000001</v>
      </c>
      <c r="H96" s="4">
        <v>1152.732</v>
      </c>
      <c r="I96" s="4">
        <v>1163.442</v>
      </c>
      <c r="J96" s="4">
        <v>1164.771</v>
      </c>
      <c r="K96" s="4">
        <v>1516.65</v>
      </c>
      <c r="L96" s="4">
        <v>1890.0329999999999</v>
      </c>
      <c r="M96" s="4">
        <v>2901.192</v>
      </c>
      <c r="N96" s="4">
        <v>3402.9279999999999</v>
      </c>
      <c r="O96" s="4">
        <v>4606.8019999999997</v>
      </c>
      <c r="P96" s="4">
        <v>5368.7240000000002</v>
      </c>
      <c r="Q96" s="4">
        <v>6009.6049999999996</v>
      </c>
      <c r="R96" s="4">
        <v>6930.0169999999998</v>
      </c>
      <c r="S96" s="4">
        <v>7486.4769999999999</v>
      </c>
      <c r="T96" s="4">
        <v>7958.7929999999997</v>
      </c>
      <c r="U96" s="4">
        <v>8250.8320000000003</v>
      </c>
      <c r="V96" s="4">
        <v>8314.7469999999994</v>
      </c>
      <c r="W96" s="4">
        <v>8741.5679999999993</v>
      </c>
      <c r="X96" s="4">
        <v>9060.2189999999991</v>
      </c>
      <c r="Y96" s="4">
        <f t="shared" si="78"/>
        <v>9342.5265799999997</v>
      </c>
      <c r="Z96" s="4">
        <v>9185.875</v>
      </c>
      <c r="AA96" s="4">
        <v>9402.4060000000009</v>
      </c>
      <c r="AB96" s="4">
        <v>9420.4889999999996</v>
      </c>
      <c r="AC96" s="4"/>
      <c r="AF96" s="4"/>
    </row>
    <row r="97" spans="2:32" x14ac:dyDescent="0.2">
      <c r="B97" t="s">
        <v>2</v>
      </c>
      <c r="C97" s="4">
        <v>604.59799999999996</v>
      </c>
      <c r="D97" s="4">
        <v>652.81600000000003</v>
      </c>
      <c r="E97" s="4">
        <v>839.01599999999996</v>
      </c>
      <c r="F97" s="4">
        <v>880.029</v>
      </c>
      <c r="G97" s="4">
        <v>802.33</v>
      </c>
      <c r="H97" s="4">
        <v>802.65</v>
      </c>
      <c r="I97" s="4">
        <v>729.27300000000002</v>
      </c>
      <c r="J97" s="4">
        <v>743.92899999999997</v>
      </c>
      <c r="K97" s="4">
        <v>770.20399999999995</v>
      </c>
      <c r="L97" s="4">
        <v>1080.4590000000001</v>
      </c>
      <c r="M97" s="4">
        <v>1700.682</v>
      </c>
      <c r="N97" s="4">
        <v>2154.7139999999999</v>
      </c>
      <c r="O97" s="4">
        <v>2675.1779999999999</v>
      </c>
      <c r="P97" s="4">
        <v>3051.924</v>
      </c>
      <c r="Q97" s="4">
        <v>3479.0070000000001</v>
      </c>
      <c r="R97" s="4">
        <v>3876.3420000000001</v>
      </c>
      <c r="S97" s="4">
        <v>4094.18</v>
      </c>
      <c r="T97" s="4">
        <v>4244.384</v>
      </c>
      <c r="U97" s="4">
        <v>4350.5020000000004</v>
      </c>
      <c r="V97" s="4">
        <v>4356.9459999999999</v>
      </c>
      <c r="W97" s="4">
        <v>4446.7969999999996</v>
      </c>
      <c r="X97" s="4">
        <v>4367.768</v>
      </c>
      <c r="Y97" s="4">
        <f t="shared" si="78"/>
        <v>4342.9228680000006</v>
      </c>
      <c r="Z97" s="4">
        <v>4242.8559999999998</v>
      </c>
      <c r="AA97" s="4">
        <v>4065.6590000000001</v>
      </c>
      <c r="AB97" s="4">
        <v>3893.1770000000001</v>
      </c>
      <c r="AC97" s="4"/>
      <c r="AF97" s="4"/>
    </row>
    <row r="98" spans="2:32" x14ac:dyDescent="0.2">
      <c r="B98" t="s">
        <v>3</v>
      </c>
      <c r="C98" s="4">
        <v>509.21300000000002</v>
      </c>
      <c r="D98" s="4">
        <v>516.197</v>
      </c>
      <c r="E98" s="4">
        <v>885.82600000000002</v>
      </c>
      <c r="F98" s="4">
        <v>857.97699999999998</v>
      </c>
      <c r="G98" s="4">
        <v>950.27099999999996</v>
      </c>
      <c r="H98" s="4">
        <v>1588.942</v>
      </c>
      <c r="I98" s="4">
        <v>1635.32</v>
      </c>
      <c r="J98" s="4">
        <v>1798.31</v>
      </c>
      <c r="K98" s="4">
        <v>2696.4789999999998</v>
      </c>
      <c r="L98" s="4">
        <v>3571.3380000000002</v>
      </c>
      <c r="M98" s="4">
        <v>4458.3119999999999</v>
      </c>
      <c r="N98" s="4">
        <v>4774.0609999999997</v>
      </c>
      <c r="O98" s="4">
        <v>6130.268</v>
      </c>
      <c r="P98" s="4">
        <v>6883.848</v>
      </c>
      <c r="Q98" s="4">
        <v>7798.4</v>
      </c>
      <c r="R98" s="4">
        <v>8330.152</v>
      </c>
      <c r="S98" s="4">
        <v>8571.9279999999999</v>
      </c>
      <c r="T98" s="4">
        <v>8816.348</v>
      </c>
      <c r="U98" s="4">
        <v>8720.56</v>
      </c>
      <c r="V98" s="4">
        <v>8863.0959999999995</v>
      </c>
      <c r="W98" s="4">
        <v>9119.8160000000007</v>
      </c>
      <c r="X98" s="4">
        <v>9004.6029999999992</v>
      </c>
      <c r="Y98" s="4">
        <f t="shared" si="78"/>
        <v>9885.8780300000017</v>
      </c>
      <c r="Z98" s="4">
        <v>8579.3520000000008</v>
      </c>
      <c r="AA98" s="4">
        <v>8426.4549999999999</v>
      </c>
      <c r="AB98" s="4">
        <v>8363.5750000000007</v>
      </c>
      <c r="AC98" s="4"/>
      <c r="AF98" s="4"/>
    </row>
    <row r="99" spans="2:32" x14ac:dyDescent="0.2">
      <c r="B99" t="s">
        <v>4</v>
      </c>
      <c r="C99" s="4">
        <v>905.40499999999997</v>
      </c>
      <c r="D99" s="4">
        <v>1001.186</v>
      </c>
      <c r="E99" s="4">
        <v>851.06299999999999</v>
      </c>
      <c r="F99" s="4">
        <v>1133.3209999999999</v>
      </c>
      <c r="G99" s="4">
        <v>1177.778</v>
      </c>
      <c r="H99" s="4">
        <v>1430.241</v>
      </c>
      <c r="I99" s="4">
        <v>1562.616</v>
      </c>
      <c r="J99" s="4">
        <v>1561.598</v>
      </c>
      <c r="K99" s="4">
        <v>1884.953</v>
      </c>
      <c r="L99" s="4">
        <v>2352.0680000000002</v>
      </c>
      <c r="M99" s="4">
        <v>3298.27</v>
      </c>
      <c r="N99" s="4">
        <v>3717.6790000000001</v>
      </c>
      <c r="O99" s="4">
        <v>4686.7110000000002</v>
      </c>
      <c r="P99" s="4">
        <v>5281.2489999999998</v>
      </c>
      <c r="Q99" s="4">
        <v>6034.2020000000002</v>
      </c>
      <c r="R99" s="4">
        <v>6663.2160000000003</v>
      </c>
      <c r="S99" s="4">
        <v>6934.7430000000004</v>
      </c>
      <c r="T99" s="4">
        <v>7042.3649999999998</v>
      </c>
      <c r="U99" s="4">
        <v>6807.7389999999996</v>
      </c>
      <c r="V99" s="4">
        <v>6612.9120000000003</v>
      </c>
      <c r="W99" s="4">
        <v>6412.26</v>
      </c>
      <c r="X99" s="4">
        <v>6433.7370000000001</v>
      </c>
      <c r="Y99" s="4">
        <f t="shared" si="78"/>
        <v>6748.604444138371</v>
      </c>
      <c r="Z99" s="4">
        <v>6518.1559999999999</v>
      </c>
      <c r="AA99" s="4">
        <v>6569.4480000000003</v>
      </c>
      <c r="AB99" s="4">
        <v>6619.4319999999998</v>
      </c>
      <c r="AC99" s="4"/>
      <c r="AF99" s="4"/>
    </row>
    <row r="100" spans="2:32" x14ac:dyDescent="0.2">
      <c r="B100" t="s">
        <v>5</v>
      </c>
      <c r="C100" s="4">
        <v>248.215</v>
      </c>
      <c r="D100" s="4">
        <v>289.36399999999998</v>
      </c>
      <c r="E100" s="4">
        <v>326.56700000000001</v>
      </c>
      <c r="F100" s="4">
        <v>372.46600000000001</v>
      </c>
      <c r="G100" s="4">
        <v>377.30399999999997</v>
      </c>
      <c r="H100" s="4">
        <v>411.35300000000001</v>
      </c>
      <c r="I100" s="4">
        <v>398.387</v>
      </c>
      <c r="J100" s="4">
        <v>433.85399999999998</v>
      </c>
      <c r="K100" s="4">
        <v>511.39299999999997</v>
      </c>
      <c r="L100" s="4">
        <v>661.995</v>
      </c>
      <c r="M100" s="4">
        <v>992.34199999999998</v>
      </c>
      <c r="N100" s="4">
        <v>1293.453</v>
      </c>
      <c r="O100" s="4">
        <v>2032.335</v>
      </c>
      <c r="P100" s="4">
        <v>2177.837</v>
      </c>
      <c r="Q100" s="4">
        <v>2427.741</v>
      </c>
      <c r="R100" s="4">
        <v>2677.3870000000002</v>
      </c>
      <c r="S100" s="4">
        <v>2889.56</v>
      </c>
      <c r="T100" s="4">
        <v>3033.4070000000002</v>
      </c>
      <c r="U100" s="4">
        <v>3171.2170000000001</v>
      </c>
      <c r="V100" s="4">
        <v>3187.7640000000001</v>
      </c>
      <c r="W100" s="4">
        <v>3344.1860000000001</v>
      </c>
      <c r="X100" s="4">
        <v>3425.7750000000001</v>
      </c>
      <c r="Y100" s="4">
        <f t="shared" si="78"/>
        <v>3449.9814540000002</v>
      </c>
      <c r="Z100" s="4">
        <v>3315.6619999999998</v>
      </c>
      <c r="AA100" s="4">
        <v>3234.3890000000001</v>
      </c>
      <c r="AB100" s="4">
        <v>3215.2640000000001</v>
      </c>
      <c r="AC100" s="4"/>
      <c r="AF100" s="4"/>
    </row>
    <row r="101" spans="2:32" x14ac:dyDescent="0.2">
      <c r="B101" t="s">
        <v>6</v>
      </c>
      <c r="C101" s="4">
        <v>602.82100000000003</v>
      </c>
      <c r="D101" s="4">
        <v>604.62699999999995</v>
      </c>
      <c r="E101" s="4">
        <v>1049.0309999999999</v>
      </c>
      <c r="F101" s="4">
        <v>806.90200000000004</v>
      </c>
      <c r="G101" s="4">
        <v>1057.182</v>
      </c>
      <c r="H101" s="4">
        <v>1350.55</v>
      </c>
      <c r="I101" s="4">
        <v>1542.9870000000001</v>
      </c>
      <c r="J101" s="4">
        <v>1829.308</v>
      </c>
      <c r="K101" s="4">
        <v>2583.5250000000001</v>
      </c>
      <c r="L101" s="4">
        <v>4288.2520000000004</v>
      </c>
      <c r="M101" s="4">
        <v>6109.9840000000004</v>
      </c>
      <c r="N101" s="4">
        <v>6885.8370000000004</v>
      </c>
      <c r="O101" s="4">
        <v>10189.678</v>
      </c>
      <c r="P101" s="4">
        <v>11343.204</v>
      </c>
      <c r="Q101" s="4">
        <v>12858.392</v>
      </c>
      <c r="R101" s="4">
        <v>13425.984</v>
      </c>
      <c r="S101" s="4">
        <v>14054.522999999999</v>
      </c>
      <c r="T101" s="4">
        <v>14429.53</v>
      </c>
      <c r="U101" s="4">
        <v>14713.754000000001</v>
      </c>
      <c r="V101" s="4">
        <v>14949.254999999999</v>
      </c>
      <c r="W101" s="4">
        <v>15327.556</v>
      </c>
      <c r="X101" s="4">
        <v>15497.715</v>
      </c>
      <c r="Y101" s="4">
        <f t="shared" si="78"/>
        <v>16591.654741999999</v>
      </c>
      <c r="Z101" s="4">
        <v>16156.146000000001</v>
      </c>
      <c r="AA101" s="4">
        <v>16655.741999999998</v>
      </c>
      <c r="AB101" s="4">
        <v>16609.550999999999</v>
      </c>
      <c r="AC101" s="4"/>
      <c r="AF101" s="4"/>
    </row>
    <row r="102" spans="2:32" x14ac:dyDescent="0.2">
      <c r="B102" t="s">
        <v>7</v>
      </c>
      <c r="C102" s="4">
        <v>1086.4280000000001</v>
      </c>
      <c r="D102" s="4">
        <v>1269.8009999999999</v>
      </c>
      <c r="E102" s="4">
        <v>1233.865</v>
      </c>
      <c r="F102" s="4">
        <v>1435.9069999999999</v>
      </c>
      <c r="G102" s="4">
        <v>1450.7840000000001</v>
      </c>
      <c r="H102" s="4">
        <v>1789.066</v>
      </c>
      <c r="I102" s="4">
        <v>1797.6990000000001</v>
      </c>
      <c r="J102" s="4">
        <v>1893.9860000000001</v>
      </c>
      <c r="K102" s="4">
        <v>2607.73</v>
      </c>
      <c r="L102" s="4">
        <v>3227.2440000000001</v>
      </c>
      <c r="M102" s="4">
        <v>4630.241</v>
      </c>
      <c r="N102" s="4">
        <v>5804.4319999999998</v>
      </c>
      <c r="O102" s="4">
        <v>7933.1530000000002</v>
      </c>
      <c r="P102" s="4">
        <v>8527.348</v>
      </c>
      <c r="Q102" s="4">
        <v>9359.0120000000006</v>
      </c>
      <c r="R102" s="4">
        <v>10557.183000000001</v>
      </c>
      <c r="S102" s="4">
        <v>11316.34</v>
      </c>
      <c r="T102" s="4">
        <v>11869.625</v>
      </c>
      <c r="U102" s="4">
        <v>12360.308999999999</v>
      </c>
      <c r="V102" s="4">
        <v>12473.02</v>
      </c>
      <c r="W102" s="4">
        <v>12932.13</v>
      </c>
      <c r="X102" s="4">
        <v>13215.218999999999</v>
      </c>
      <c r="Y102" s="4">
        <f t="shared" si="78"/>
        <v>13545.236639999999</v>
      </c>
      <c r="Z102" s="4">
        <v>13864.599</v>
      </c>
      <c r="AA102" s="4">
        <v>14239.08</v>
      </c>
      <c r="AB102" s="4">
        <v>14260.902</v>
      </c>
      <c r="AC102" s="4"/>
      <c r="AF102" s="4"/>
    </row>
    <row r="103" spans="2:32" x14ac:dyDescent="0.2">
      <c r="B103" t="s">
        <v>8</v>
      </c>
      <c r="C103" s="4">
        <v>10177.392</v>
      </c>
      <c r="D103" s="4">
        <v>10756.884</v>
      </c>
      <c r="E103" s="4">
        <v>11113.486000000001</v>
      </c>
      <c r="F103" s="4">
        <v>10917.807000000001</v>
      </c>
      <c r="G103" s="4">
        <v>12258.741</v>
      </c>
      <c r="H103" s="4">
        <v>14544.235000000001</v>
      </c>
      <c r="I103" s="4">
        <v>14873.380999999999</v>
      </c>
      <c r="J103" s="4">
        <v>15776.26</v>
      </c>
      <c r="K103" s="4">
        <v>20825.293000000001</v>
      </c>
      <c r="L103" s="4">
        <v>25660.741999999998</v>
      </c>
      <c r="M103" s="4">
        <v>35616.436999999998</v>
      </c>
      <c r="N103" s="4">
        <v>44095.190999999999</v>
      </c>
      <c r="O103" s="4">
        <v>52354.607000000004</v>
      </c>
      <c r="P103" s="4">
        <v>58179.427000000003</v>
      </c>
      <c r="Q103" s="4">
        <v>64466.186999999998</v>
      </c>
      <c r="R103" s="4">
        <v>72675.019</v>
      </c>
      <c r="S103" s="4">
        <v>75117.845000000001</v>
      </c>
      <c r="T103" s="4">
        <v>77739.645000000004</v>
      </c>
      <c r="U103" s="4">
        <v>78732.444000000003</v>
      </c>
      <c r="V103" s="4">
        <v>79054.308999999994</v>
      </c>
      <c r="W103" s="4">
        <v>79486.474000000002</v>
      </c>
      <c r="X103" s="4">
        <v>82369.475999999995</v>
      </c>
      <c r="Y103" s="4">
        <f t="shared" si="78"/>
        <v>86401.276972000007</v>
      </c>
      <c r="Z103" s="4">
        <v>85986.16</v>
      </c>
      <c r="AA103" s="4">
        <v>89035.422000000006</v>
      </c>
      <c r="AB103" s="4">
        <v>90081.729000000007</v>
      </c>
      <c r="AC103" s="4"/>
      <c r="AF103" s="4"/>
    </row>
    <row r="104" spans="2:32" x14ac:dyDescent="0.2">
      <c r="B104" t="s">
        <v>9</v>
      </c>
      <c r="C104" s="4">
        <v>613.19500000000005</v>
      </c>
      <c r="D104" s="4">
        <v>711.06700000000001</v>
      </c>
      <c r="E104" s="4">
        <v>758.11500000000001</v>
      </c>
      <c r="F104" s="4">
        <v>782.02700000000004</v>
      </c>
      <c r="G104" s="4">
        <v>782.97799999999995</v>
      </c>
      <c r="H104" s="4">
        <v>782.697</v>
      </c>
      <c r="I104" s="4">
        <v>784.23199999999997</v>
      </c>
      <c r="J104" s="4">
        <v>784.71699999999998</v>
      </c>
      <c r="K104" s="4">
        <v>903.79600000000005</v>
      </c>
      <c r="L104" s="4">
        <v>1085.7460000000001</v>
      </c>
      <c r="M104" s="4">
        <v>1746.692</v>
      </c>
      <c r="N104" s="4">
        <v>2020.8109999999999</v>
      </c>
      <c r="O104" s="4">
        <v>2435.5720000000001</v>
      </c>
      <c r="P104" s="4">
        <v>2630.1370000000002</v>
      </c>
      <c r="Q104" s="4">
        <v>3091.9270000000001</v>
      </c>
      <c r="R104" s="4">
        <v>3576.2809999999999</v>
      </c>
      <c r="S104" s="4">
        <v>4059.0889999999999</v>
      </c>
      <c r="T104" s="4">
        <v>4401.4369999999999</v>
      </c>
      <c r="U104" s="4">
        <v>4622.1779999999999</v>
      </c>
      <c r="V104" s="4">
        <v>4721.4480000000003</v>
      </c>
      <c r="W104" s="4">
        <v>4896.4009999999998</v>
      </c>
      <c r="X104" s="4">
        <v>5046.1189999999997</v>
      </c>
      <c r="Y104" s="4">
        <f t="shared" si="78"/>
        <v>5368.5997120000002</v>
      </c>
      <c r="Z104" s="4">
        <v>5322.2240000000002</v>
      </c>
      <c r="AA104" s="4">
        <v>5551.5929999999998</v>
      </c>
      <c r="AB104" s="4">
        <v>5206.6400000000003</v>
      </c>
      <c r="AC104" s="4"/>
      <c r="AF104" s="4"/>
    </row>
    <row r="105" spans="2:32" x14ac:dyDescent="0.2">
      <c r="B105" t="s">
        <v>10</v>
      </c>
      <c r="C105" s="4">
        <v>3072.163</v>
      </c>
      <c r="D105" s="4">
        <v>3117.6579999999999</v>
      </c>
      <c r="E105" s="4">
        <v>3172.308</v>
      </c>
      <c r="F105" s="4">
        <v>3185.9470000000001</v>
      </c>
      <c r="G105" s="4">
        <v>3265.3180000000002</v>
      </c>
      <c r="H105" s="4">
        <v>3381.4639999999999</v>
      </c>
      <c r="I105" s="4">
        <v>3535.3850000000002</v>
      </c>
      <c r="J105" s="4">
        <v>3712.3510000000001</v>
      </c>
      <c r="K105" s="4">
        <v>3954.0940000000001</v>
      </c>
      <c r="L105" s="4">
        <v>4858.6189999999997</v>
      </c>
      <c r="M105" s="4">
        <v>6188.9530000000004</v>
      </c>
      <c r="N105" s="4">
        <v>7078.8680000000004</v>
      </c>
      <c r="O105" s="4">
        <v>8323.7520000000004</v>
      </c>
      <c r="P105" s="4">
        <v>9212.3780000000006</v>
      </c>
      <c r="Q105" s="4">
        <v>9960.8960000000006</v>
      </c>
      <c r="R105" s="4">
        <v>10375.089</v>
      </c>
      <c r="S105" s="4">
        <v>10853.905000000001</v>
      </c>
      <c r="T105" s="4">
        <v>11210.128000000001</v>
      </c>
      <c r="U105" s="4">
        <v>11341.789000000001</v>
      </c>
      <c r="V105" s="4">
        <v>11314.517</v>
      </c>
      <c r="W105" s="4">
        <v>11537.865</v>
      </c>
      <c r="X105" s="4">
        <v>11715.165000000001</v>
      </c>
      <c r="Y105" s="4">
        <f t="shared" si="78"/>
        <v>12274.935831999999</v>
      </c>
      <c r="Z105" s="4">
        <v>12169.966</v>
      </c>
      <c r="AA105" s="4">
        <v>11935.565000000001</v>
      </c>
      <c r="AB105" s="4">
        <v>12009.804</v>
      </c>
      <c r="AC105" s="4"/>
      <c r="AF105" s="4"/>
    </row>
    <row r="106" spans="2:32" x14ac:dyDescent="0.2">
      <c r="B106" t="s">
        <v>21</v>
      </c>
      <c r="C106" s="4">
        <v>4218.4179999999997</v>
      </c>
      <c r="D106" s="4">
        <v>6854.6220000000003</v>
      </c>
      <c r="E106" s="4">
        <v>8582.2420000000002</v>
      </c>
      <c r="F106" s="4">
        <v>9059.4789999999994</v>
      </c>
      <c r="G106" s="4">
        <v>8975.9369999999999</v>
      </c>
      <c r="H106" s="4">
        <v>10098.513999999999</v>
      </c>
      <c r="I106" s="4">
        <v>10072.75</v>
      </c>
      <c r="J106" s="4">
        <v>10966.674000000001</v>
      </c>
      <c r="K106" s="4">
        <v>11380.334000000001</v>
      </c>
      <c r="L106" s="4">
        <v>12822.424000000001</v>
      </c>
      <c r="M106" s="4">
        <v>14322.635</v>
      </c>
      <c r="N106" s="4">
        <v>16254.973</v>
      </c>
      <c r="O106" s="4">
        <v>20906.25</v>
      </c>
      <c r="P106" s="4">
        <v>22863.078000000001</v>
      </c>
      <c r="Q106" s="4">
        <v>25414.1</v>
      </c>
      <c r="R106" s="4">
        <v>28683.187000000002</v>
      </c>
      <c r="S106" s="4">
        <v>30416.771000000001</v>
      </c>
      <c r="T106" s="4">
        <v>32783.305999999997</v>
      </c>
      <c r="U106" s="4">
        <v>33447.726000000002</v>
      </c>
      <c r="V106" s="4">
        <v>33469.195</v>
      </c>
      <c r="W106" s="4">
        <v>34600.930999999997</v>
      </c>
      <c r="X106" s="4">
        <v>34409.160000000003</v>
      </c>
      <c r="Y106" s="4">
        <f t="shared" si="78"/>
        <v>36123.14338529727</v>
      </c>
      <c r="Z106" s="4">
        <v>35875.105000000003</v>
      </c>
      <c r="AA106" s="4">
        <v>37260.300000000003</v>
      </c>
      <c r="AB106" s="4">
        <v>37825.069000000003</v>
      </c>
      <c r="AC106" s="4"/>
      <c r="AF106" s="4"/>
    </row>
    <row r="107" spans="2:32" x14ac:dyDescent="0.2">
      <c r="B107" t="s">
        <v>24</v>
      </c>
      <c r="C107" s="4">
        <v>608.53499999999997</v>
      </c>
      <c r="D107" s="4">
        <v>685.18399999999997</v>
      </c>
      <c r="E107" s="4">
        <v>722.89099999999996</v>
      </c>
      <c r="F107" s="4">
        <v>685.22699999999998</v>
      </c>
      <c r="G107" s="4">
        <v>748.15899999999999</v>
      </c>
      <c r="H107" s="4">
        <v>691.09500000000003</v>
      </c>
      <c r="I107" s="4">
        <v>685.71900000000005</v>
      </c>
      <c r="J107" s="4">
        <v>647.51900000000001</v>
      </c>
      <c r="K107" s="4">
        <v>755.23199999999997</v>
      </c>
      <c r="L107" s="4">
        <v>1340.4839999999999</v>
      </c>
      <c r="M107" s="4">
        <v>2106.694</v>
      </c>
      <c r="N107" s="4">
        <v>2805.8409999999999</v>
      </c>
      <c r="O107" s="4">
        <v>4627.7</v>
      </c>
      <c r="P107" s="4">
        <v>5542.58</v>
      </c>
      <c r="Q107" s="4">
        <v>6837.826</v>
      </c>
      <c r="R107" s="4">
        <v>7600.8739999999998</v>
      </c>
      <c r="S107" s="4">
        <v>8305.1509999999998</v>
      </c>
      <c r="T107" s="4">
        <v>8794.5959999999995</v>
      </c>
      <c r="U107" s="4">
        <v>9231.7450000000008</v>
      </c>
      <c r="V107" s="4">
        <v>9561.6929999999993</v>
      </c>
      <c r="W107" s="4">
        <v>10187.213</v>
      </c>
      <c r="X107" s="4">
        <v>10959.228999999999</v>
      </c>
      <c r="Y107" s="4">
        <f t="shared" si="78"/>
        <v>12072.632978</v>
      </c>
      <c r="Z107" s="4">
        <v>12139.261</v>
      </c>
      <c r="AA107" s="4">
        <v>13518.441999999999</v>
      </c>
      <c r="AB107" s="4">
        <v>14018.829</v>
      </c>
      <c r="AC107" s="4"/>
      <c r="AF107" s="4"/>
    </row>
    <row r="108" spans="2:32" x14ac:dyDescent="0.2">
      <c r="B108" t="s">
        <v>20</v>
      </c>
      <c r="C108" s="4">
        <v>647.87599999999998</v>
      </c>
      <c r="D108" s="4">
        <v>645.94799999999998</v>
      </c>
      <c r="E108" s="4">
        <v>643.38699999999994</v>
      </c>
      <c r="F108" s="4">
        <v>643.553</v>
      </c>
      <c r="G108" s="4">
        <v>646.38800000000003</v>
      </c>
      <c r="H108" s="4">
        <v>645.85299999999995</v>
      </c>
      <c r="I108" s="4">
        <v>647.11300000000006</v>
      </c>
      <c r="J108" s="4">
        <v>645.27599999999995</v>
      </c>
      <c r="K108" s="4">
        <v>868.18499999999995</v>
      </c>
      <c r="L108" s="4">
        <v>1085.143</v>
      </c>
      <c r="M108" s="4">
        <v>1690.5260000000001</v>
      </c>
      <c r="N108" s="4">
        <v>2446.3220000000001</v>
      </c>
      <c r="O108" s="4">
        <v>2847.14</v>
      </c>
      <c r="P108" s="4">
        <v>3136.0810000000001</v>
      </c>
      <c r="Q108" s="4">
        <v>3197.2840000000001</v>
      </c>
      <c r="R108" s="4">
        <v>3321.7310000000002</v>
      </c>
      <c r="S108" s="4">
        <v>3460.674</v>
      </c>
      <c r="T108" s="4">
        <v>3628.2350000000001</v>
      </c>
      <c r="U108" s="4">
        <v>3445.433</v>
      </c>
      <c r="V108" s="4">
        <v>3297.3850000000002</v>
      </c>
      <c r="W108" s="4">
        <v>3616.9520000000002</v>
      </c>
      <c r="X108" s="4">
        <v>3146.4290000000001</v>
      </c>
      <c r="Y108" s="4">
        <f t="shared" si="78"/>
        <v>3272.7387329999997</v>
      </c>
      <c r="Z108" s="4">
        <v>2950.598</v>
      </c>
      <c r="AA108" s="4">
        <v>2745.4789999999998</v>
      </c>
      <c r="AB108" s="4">
        <v>2647.4450000000002</v>
      </c>
      <c r="AC108" s="4"/>
      <c r="AF108" s="4"/>
    </row>
    <row r="109" spans="2:32" x14ac:dyDescent="0.2">
      <c r="B109" t="s">
        <v>11</v>
      </c>
      <c r="C109" s="4">
        <v>140.80500000000001</v>
      </c>
      <c r="D109" s="4">
        <v>164.19</v>
      </c>
      <c r="E109" s="4">
        <v>161.648</v>
      </c>
      <c r="F109" s="4">
        <v>183.65100000000001</v>
      </c>
      <c r="G109" s="4">
        <v>192.63300000000001</v>
      </c>
      <c r="H109" s="4">
        <v>187.00200000000001</v>
      </c>
      <c r="I109" s="4">
        <v>183.98500000000001</v>
      </c>
      <c r="J109" s="4">
        <v>275.51799999999997</v>
      </c>
      <c r="K109" s="4">
        <v>393.48</v>
      </c>
      <c r="L109" s="4">
        <v>507.012</v>
      </c>
      <c r="M109" s="4">
        <v>725.798</v>
      </c>
      <c r="N109" s="4">
        <v>899.71600000000001</v>
      </c>
      <c r="O109" s="4">
        <v>1044.5119999999999</v>
      </c>
      <c r="P109" s="4">
        <v>1142.636</v>
      </c>
      <c r="Q109" s="4">
        <v>1296.2929999999999</v>
      </c>
      <c r="R109" s="4">
        <v>1435.6410000000001</v>
      </c>
      <c r="S109" s="4">
        <v>1487.43</v>
      </c>
      <c r="T109" s="4">
        <v>1569.771</v>
      </c>
      <c r="U109" s="4">
        <v>1590.8330000000001</v>
      </c>
      <c r="V109" s="4">
        <v>1607.575</v>
      </c>
      <c r="W109" s="4">
        <v>1653.443</v>
      </c>
      <c r="X109" s="4">
        <v>1652.16</v>
      </c>
      <c r="Y109" s="4">
        <f t="shared" si="78"/>
        <v>1651.23227</v>
      </c>
      <c r="Z109" s="4">
        <v>1624.6759999999999</v>
      </c>
      <c r="AA109" s="4">
        <v>1634.4870000000001</v>
      </c>
      <c r="AB109" s="4">
        <v>1678.9739999999999</v>
      </c>
      <c r="AC109" s="4"/>
      <c r="AF109" s="4"/>
    </row>
    <row r="110" spans="2:32" x14ac:dyDescent="0.2">
      <c r="B110" t="s">
        <v>22</v>
      </c>
      <c r="C110" s="4">
        <v>6003.5280000000002</v>
      </c>
      <c r="D110" s="4">
        <v>6653.5789999999997</v>
      </c>
      <c r="E110" s="4">
        <v>7774.4430000000002</v>
      </c>
      <c r="F110" s="4">
        <v>8015.5110000000004</v>
      </c>
      <c r="G110" s="4">
        <v>9419.7980000000007</v>
      </c>
      <c r="H110" s="4">
        <v>10531.614</v>
      </c>
      <c r="I110" s="4">
        <v>11270.026</v>
      </c>
      <c r="J110" s="4">
        <v>11906.329</v>
      </c>
      <c r="K110" s="4">
        <v>13695.987999999999</v>
      </c>
      <c r="L110" s="4">
        <v>16113.302</v>
      </c>
      <c r="M110" s="4">
        <v>20118.648000000001</v>
      </c>
      <c r="N110" s="4">
        <v>21860.181</v>
      </c>
      <c r="O110" s="4">
        <v>30065.429</v>
      </c>
      <c r="P110" s="4">
        <v>32458.749</v>
      </c>
      <c r="Q110" s="4">
        <v>37422.436999999998</v>
      </c>
      <c r="R110" s="4">
        <v>42002.656999999999</v>
      </c>
      <c r="S110" s="4">
        <v>44663.205000000002</v>
      </c>
      <c r="T110" s="4">
        <v>46187.313999999998</v>
      </c>
      <c r="U110" s="4">
        <v>47082.474000000002</v>
      </c>
      <c r="V110" s="4">
        <v>48440.485000000001</v>
      </c>
      <c r="W110" s="4">
        <v>50807.341</v>
      </c>
      <c r="X110" s="4">
        <v>53819.754999999997</v>
      </c>
      <c r="Y110" s="4">
        <f t="shared" si="78"/>
        <v>56649.932028000003</v>
      </c>
      <c r="Z110" s="4">
        <v>57992.906000000003</v>
      </c>
      <c r="AA110" s="4">
        <v>60331.972999999998</v>
      </c>
      <c r="AB110" s="4">
        <v>63933.894999999997</v>
      </c>
      <c r="AC110" s="4"/>
      <c r="AF110" s="4"/>
    </row>
    <row r="111" spans="2:32" x14ac:dyDescent="0.2">
      <c r="B111" t="s">
        <v>12</v>
      </c>
      <c r="C111" s="4">
        <v>2119.127</v>
      </c>
      <c r="D111" s="4">
        <v>1627.4939999999999</v>
      </c>
      <c r="E111" s="4">
        <v>1372.5</v>
      </c>
      <c r="F111" s="4">
        <v>1498.239</v>
      </c>
      <c r="G111" s="4">
        <v>1387.3030000000001</v>
      </c>
      <c r="H111" s="4">
        <v>1138.0530000000001</v>
      </c>
      <c r="I111" s="4">
        <v>929.05</v>
      </c>
      <c r="J111" s="4">
        <v>642.15</v>
      </c>
      <c r="K111" s="4">
        <v>1006.788</v>
      </c>
      <c r="L111" s="4">
        <v>2663.4160000000002</v>
      </c>
      <c r="M111" s="4">
        <v>5069.8190000000004</v>
      </c>
      <c r="N111" s="4">
        <v>5590.6289999999999</v>
      </c>
      <c r="O111" s="4">
        <v>7259.2849999999999</v>
      </c>
      <c r="P111" s="4">
        <v>8279.9369999999999</v>
      </c>
      <c r="Q111" s="4">
        <v>8914.973</v>
      </c>
      <c r="R111" s="4">
        <v>9485.5650000000005</v>
      </c>
      <c r="S111" s="4">
        <v>9958.4959999999992</v>
      </c>
      <c r="T111" s="4">
        <v>10149.056</v>
      </c>
      <c r="U111" s="4">
        <v>10085.509</v>
      </c>
      <c r="V111" s="4">
        <v>9424.6049999999996</v>
      </c>
      <c r="W111" s="4">
        <v>10785.043</v>
      </c>
      <c r="X111" s="4">
        <v>11172.09</v>
      </c>
      <c r="Y111" s="4">
        <f t="shared" si="78"/>
        <v>11025.880697000001</v>
      </c>
      <c r="Z111" s="4">
        <v>10661.288</v>
      </c>
      <c r="AA111" s="4">
        <v>10841.911</v>
      </c>
      <c r="AB111" s="4">
        <v>11136.772000000001</v>
      </c>
      <c r="AC111" s="4"/>
      <c r="AF111" s="4"/>
    </row>
    <row r="112" spans="2:32" x14ac:dyDescent="0.2">
      <c r="B112" t="s">
        <v>23</v>
      </c>
      <c r="C112" s="4">
        <v>39474.226000000002</v>
      </c>
      <c r="D112" s="4">
        <v>43706.298999999999</v>
      </c>
      <c r="E112" s="4">
        <v>48121.385000000002</v>
      </c>
      <c r="F112" s="4">
        <v>49027.796000000002</v>
      </c>
      <c r="G112" s="4">
        <v>52053.661999999997</v>
      </c>
      <c r="H112" s="4">
        <v>57880.141000000003</v>
      </c>
      <c r="I112" s="4">
        <v>59125.625</v>
      </c>
      <c r="J112" s="4">
        <v>61959.637000000002</v>
      </c>
      <c r="K112" s="4">
        <v>74496.989000000001</v>
      </c>
      <c r="L112" s="4">
        <v>93270.495999999999</v>
      </c>
      <c r="M112" s="4">
        <v>124239.198</v>
      </c>
      <c r="N112" s="4">
        <v>145878.70199999999</v>
      </c>
      <c r="O112" s="4">
        <v>189182.73499999999</v>
      </c>
      <c r="P112" s="4">
        <v>210520.008</v>
      </c>
      <c r="Q112" s="4">
        <v>237941.057</v>
      </c>
      <c r="R112" s="4">
        <v>263259.20299999998</v>
      </c>
      <c r="S112" s="4">
        <v>276995.06800000003</v>
      </c>
      <c r="T112" s="4">
        <v>288117.84399999998</v>
      </c>
      <c r="U112" s="4">
        <v>293394.48800000001</v>
      </c>
      <c r="V112" s="4">
        <v>295077.31900000002</v>
      </c>
      <c r="W112" s="4">
        <v>303991.663</v>
      </c>
      <c r="X112" s="4">
        <v>312585.82199999999</v>
      </c>
      <c r="Y112" s="4">
        <f t="shared" si="78"/>
        <v>328297.33100000001</v>
      </c>
      <c r="Z112" s="4">
        <v>325234.26400000002</v>
      </c>
      <c r="AA112" s="4">
        <f>SUM(AA95:AA111)</f>
        <v>335977.45000000007</v>
      </c>
      <c r="AB112" s="4">
        <f>SUM(AB95:AB111)</f>
        <v>341642.41800000006</v>
      </c>
      <c r="AC112" s="4"/>
      <c r="AD112" s="4"/>
      <c r="AF112" s="4"/>
    </row>
    <row r="113" spans="1:28" x14ac:dyDescent="0.2">
      <c r="B113" t="s">
        <v>123</v>
      </c>
      <c r="L113" s="4">
        <f>L112-L111-L108</f>
        <v>89521.937000000005</v>
      </c>
      <c r="M113" s="4">
        <f t="shared" ref="M113:P113" si="79">M112-M111-M108</f>
        <v>117478.853</v>
      </c>
      <c r="N113" s="4">
        <f t="shared" si="79"/>
        <v>137841.75099999999</v>
      </c>
      <c r="O113" s="4">
        <f t="shared" si="79"/>
        <v>179076.30999999997</v>
      </c>
      <c r="P113" s="4">
        <f t="shared" si="79"/>
        <v>199103.99</v>
      </c>
      <c r="U113" s="4"/>
      <c r="V113" s="4">
        <f>V112-V111-V108</f>
        <v>282355.32900000003</v>
      </c>
      <c r="W113" s="4">
        <f t="shared" ref="W113" si="80">W112-W111-W108</f>
        <v>289589.66800000001</v>
      </c>
      <c r="X113" s="4">
        <f t="shared" ref="X113" si="81">X112-X111-X108</f>
        <v>298267.30299999996</v>
      </c>
      <c r="Y113" s="4">
        <f t="shared" ref="Y113" si="82">Y112-Y111-Y108</f>
        <v>313998.71156999998</v>
      </c>
      <c r="Z113" s="4">
        <f t="shared" ref="Z113:AA113" si="83">Z112-Z111-Z108</f>
        <v>311622.37800000003</v>
      </c>
      <c r="AA113" s="4">
        <f t="shared" si="83"/>
        <v>322390.06000000006</v>
      </c>
      <c r="AB113" s="4">
        <f t="shared" ref="AB113" si="84">AB112-AB111-AB108</f>
        <v>327858.20100000006</v>
      </c>
    </row>
    <row r="114" spans="1:28" x14ac:dyDescent="0.2">
      <c r="M114" s="4">
        <f>M113-L113</f>
        <v>27956.915999999997</v>
      </c>
      <c r="N114" s="4">
        <f t="shared" ref="N114:O114" si="85">N113-M113</f>
        <v>20362.897999999986</v>
      </c>
      <c r="O114" s="4">
        <f t="shared" si="85"/>
        <v>41234.558999999979</v>
      </c>
      <c r="P114" s="4">
        <f>P113-L113</f>
        <v>109582.05299999999</v>
      </c>
      <c r="U114" s="4"/>
      <c r="Z114" s="25"/>
      <c r="AA114" s="25"/>
    </row>
    <row r="116" spans="1:28" x14ac:dyDescent="0.2">
      <c r="B116" t="s">
        <v>78</v>
      </c>
    </row>
    <row r="118" spans="1:28" x14ac:dyDescent="0.2">
      <c r="C118" s="3">
        <v>2000</v>
      </c>
      <c r="D118" s="3">
        <f>C118+1</f>
        <v>2001</v>
      </c>
      <c r="E118" s="3">
        <f t="shared" ref="E118" si="86">D118+1</f>
        <v>2002</v>
      </c>
      <c r="F118" s="3">
        <f t="shared" ref="F118" si="87">E118+1</f>
        <v>2003</v>
      </c>
      <c r="G118" s="3">
        <f t="shared" ref="G118" si="88">F118+1</f>
        <v>2004</v>
      </c>
      <c r="H118" s="3">
        <f t="shared" ref="H118" si="89">G118+1</f>
        <v>2005</v>
      </c>
      <c r="I118" s="3">
        <f t="shared" ref="I118" si="90">H118+1</f>
        <v>2006</v>
      </c>
      <c r="J118" s="3">
        <f t="shared" ref="J118" si="91">I118+1</f>
        <v>2007</v>
      </c>
      <c r="K118" s="3">
        <f t="shared" ref="K118" si="92">J118+1</f>
        <v>2008</v>
      </c>
      <c r="L118" s="3">
        <f t="shared" ref="L118" si="93">K118+1</f>
        <v>2009</v>
      </c>
      <c r="M118" s="3">
        <f t="shared" ref="M118" si="94">L118+1</f>
        <v>2010</v>
      </c>
      <c r="N118" s="3">
        <f t="shared" ref="N118" si="95">M118+1</f>
        <v>2011</v>
      </c>
      <c r="O118" s="3">
        <f t="shared" ref="O118" si="96">N118+1</f>
        <v>2012</v>
      </c>
      <c r="P118" s="3">
        <f t="shared" ref="P118" si="97">O118+1</f>
        <v>2013</v>
      </c>
      <c r="Q118" s="3">
        <f t="shared" ref="Q118" si="98">P118+1</f>
        <v>2014</v>
      </c>
      <c r="R118" s="3">
        <f t="shared" ref="R118" si="99">Q118+1</f>
        <v>2015</v>
      </c>
      <c r="S118" s="3">
        <f t="shared" ref="S118" si="100">R118+1</f>
        <v>2016</v>
      </c>
      <c r="T118" s="3">
        <f t="shared" ref="T118" si="101">S118+1</f>
        <v>2017</v>
      </c>
      <c r="U118" s="3">
        <f t="shared" ref="U118" si="102">T118+1</f>
        <v>2018</v>
      </c>
      <c r="V118" s="3">
        <f t="shared" ref="V118" si="103">U118+1</f>
        <v>2019</v>
      </c>
      <c r="W118" s="3">
        <f t="shared" ref="W118:AB118" si="104">V118+1</f>
        <v>2020</v>
      </c>
      <c r="X118" s="3">
        <f t="shared" si="104"/>
        <v>2021</v>
      </c>
      <c r="Y118" s="3">
        <f t="shared" si="104"/>
        <v>2022</v>
      </c>
      <c r="Z118" s="3">
        <f t="shared" si="104"/>
        <v>2023</v>
      </c>
      <c r="AA118" s="3">
        <f t="shared" si="104"/>
        <v>2024</v>
      </c>
      <c r="AB118" s="3">
        <f t="shared" si="104"/>
        <v>2025</v>
      </c>
    </row>
    <row r="119" spans="1:28" x14ac:dyDescent="0.2">
      <c r="A119" t="s">
        <v>80</v>
      </c>
      <c r="B119" t="s">
        <v>0</v>
      </c>
      <c r="C119" s="20">
        <f>C95/C8</f>
        <v>8.0592880963086463E-2</v>
      </c>
      <c r="D119" s="20">
        <f t="shared" ref="D119:W119" si="105">D95/D8</f>
        <v>7.7019118729622776E-2</v>
      </c>
      <c r="E119" s="20">
        <f t="shared" si="105"/>
        <v>7.5399397911665639E-2</v>
      </c>
      <c r="F119" s="20">
        <f>F95/F8</f>
        <v>6.8022427559136636E-2</v>
      </c>
      <c r="G119" s="20">
        <f t="shared" si="105"/>
        <v>6.2680824376572672E-2</v>
      </c>
      <c r="H119" s="20">
        <f t="shared" si="105"/>
        <v>5.719543642561823E-2</v>
      </c>
      <c r="I119" s="20">
        <f t="shared" si="105"/>
        <v>5.279697402813982E-2</v>
      </c>
      <c r="J119" s="20">
        <f t="shared" si="105"/>
        <v>4.8485362441086199E-2</v>
      </c>
      <c r="K119" s="20">
        <f t="shared" si="105"/>
        <v>5.3845359166347508E-2</v>
      </c>
      <c r="L119" s="20">
        <f t="shared" si="105"/>
        <v>6.9452918511482428E-2</v>
      </c>
      <c r="M119" s="20">
        <f t="shared" si="105"/>
        <v>8.678259004308915E-2</v>
      </c>
      <c r="N119" s="20">
        <f t="shared" si="105"/>
        <v>0.10316730800557582</v>
      </c>
      <c r="O119" s="20">
        <f t="shared" si="105"/>
        <v>0.1526323121660311</v>
      </c>
      <c r="P119" s="20">
        <f t="shared" si="105"/>
        <v>0.1796488920164451</v>
      </c>
      <c r="Q119" s="20">
        <f t="shared" si="105"/>
        <v>0.21327579801941049</v>
      </c>
      <c r="R119" s="20">
        <f t="shared" si="105"/>
        <v>0.21861034654539238</v>
      </c>
      <c r="S119" s="20">
        <f t="shared" si="105"/>
        <v>0.22455220317443786</v>
      </c>
      <c r="T119" s="20">
        <f t="shared" si="105"/>
        <v>0.22037363148138131</v>
      </c>
      <c r="U119" s="20">
        <f t="shared" si="105"/>
        <v>0.22051611247924016</v>
      </c>
      <c r="V119" s="20">
        <f t="shared" si="105"/>
        <v>0.21473013019037443</v>
      </c>
      <c r="W119" s="20">
        <f t="shared" si="105"/>
        <v>0.24250631455075092</v>
      </c>
      <c r="X119" s="20">
        <f t="shared" ref="X119" si="106">X95/X8</f>
        <v>0.22738062163149206</v>
      </c>
      <c r="Y119" s="20">
        <v>0.214</v>
      </c>
      <c r="Z119" s="20">
        <f t="shared" ref="Z119:AA136" si="107">Z95/Z8</f>
        <v>0.19382275866260379</v>
      </c>
      <c r="AA119" s="20">
        <f t="shared" si="107"/>
        <v>0.1908516799337982</v>
      </c>
      <c r="AB119" s="20">
        <f t="shared" ref="AB119" si="108">AB95/AB8</f>
        <v>0.18120496911424694</v>
      </c>
    </row>
    <row r="120" spans="1:28" x14ac:dyDescent="0.2">
      <c r="A120" t="s">
        <v>81</v>
      </c>
      <c r="B120" t="s">
        <v>1</v>
      </c>
      <c r="C120" s="20">
        <f t="shared" ref="C120:W120" si="109">C96/C9</f>
        <v>4.6816914174022672E-2</v>
      </c>
      <c r="D120" s="20">
        <f t="shared" si="109"/>
        <v>4.3481410279196289E-2</v>
      </c>
      <c r="E120" s="20">
        <f t="shared" si="109"/>
        <v>4.3796838948797122E-2</v>
      </c>
      <c r="F120" s="20">
        <f t="shared" si="109"/>
        <v>4.4438587964870414E-2</v>
      </c>
      <c r="G120" s="20">
        <f t="shared" si="109"/>
        <v>4.2551488639156913E-2</v>
      </c>
      <c r="H120" s="20">
        <f t="shared" si="109"/>
        <v>4.0216324115804447E-2</v>
      </c>
      <c r="I120" s="20">
        <f t="shared" si="109"/>
        <v>3.741178449892206E-2</v>
      </c>
      <c r="J120" s="20">
        <f t="shared" si="109"/>
        <v>3.4406241249053268E-2</v>
      </c>
      <c r="K120" s="20">
        <f t="shared" si="109"/>
        <v>4.3158910702274428E-2</v>
      </c>
      <c r="L120" s="20">
        <f t="shared" si="109"/>
        <v>5.6310602669344095E-2</v>
      </c>
      <c r="M120" s="20">
        <f t="shared" si="109"/>
        <v>8.5760514020590914E-2</v>
      </c>
      <c r="N120" s="20">
        <f t="shared" si="109"/>
        <v>0.10198072760218488</v>
      </c>
      <c r="O120" s="20">
        <f t="shared" si="109"/>
        <v>0.14412899094826653</v>
      </c>
      <c r="P120" s="20">
        <f t="shared" si="109"/>
        <v>0.16733958675501262</v>
      </c>
      <c r="Q120" s="20">
        <f t="shared" si="109"/>
        <v>0.18611895535867976</v>
      </c>
      <c r="R120" s="20">
        <f t="shared" si="109"/>
        <v>0.21079059022163404</v>
      </c>
      <c r="S120" s="20">
        <f t="shared" si="109"/>
        <v>0.21880884442299947</v>
      </c>
      <c r="T120" s="20">
        <f t="shared" si="109"/>
        <v>0.22308746506231616</v>
      </c>
      <c r="U120" s="20">
        <f t="shared" si="109"/>
        <v>0.22390137653168377</v>
      </c>
      <c r="V120" s="20">
        <f t="shared" si="109"/>
        <v>0.21832429651552482</v>
      </c>
      <c r="W120" s="20">
        <f t="shared" si="109"/>
        <v>0.24649212139313337</v>
      </c>
      <c r="X120" s="20">
        <f t="shared" ref="X120" si="110">X96/X9</f>
        <v>0.2374304140641782</v>
      </c>
      <c r="Y120" s="20">
        <v>0.215</v>
      </c>
      <c r="Z120" s="20">
        <f t="shared" si="107"/>
        <v>0.19637118806826781</v>
      </c>
      <c r="AA120" s="20">
        <f t="shared" si="107"/>
        <v>0.18943125228858512</v>
      </c>
      <c r="AB120" s="20">
        <f t="shared" ref="AB120" si="111">AB96/AB9</f>
        <v>0.17935359294186196</v>
      </c>
    </row>
    <row r="121" spans="1:28" x14ac:dyDescent="0.2">
      <c r="A121" t="s">
        <v>82</v>
      </c>
      <c r="B121" t="s">
        <v>2</v>
      </c>
      <c r="C121" s="20">
        <f t="shared" ref="C121:W121" si="112">C97/C10</f>
        <v>4.226466365332459E-2</v>
      </c>
      <c r="D121" s="20">
        <f t="shared" si="112"/>
        <v>4.2364105762564747E-2</v>
      </c>
      <c r="E121" s="20">
        <f t="shared" si="112"/>
        <v>5.147588486677724E-2</v>
      </c>
      <c r="F121" s="20">
        <f t="shared" si="112"/>
        <v>5.1138167346346061E-2</v>
      </c>
      <c r="G121" s="20">
        <f t="shared" si="112"/>
        <v>4.3845095708030017E-2</v>
      </c>
      <c r="H121" s="20">
        <f t="shared" si="112"/>
        <v>4.044996956362161E-2</v>
      </c>
      <c r="I121" s="20">
        <f t="shared" si="112"/>
        <v>3.3821492984110822E-2</v>
      </c>
      <c r="J121" s="20">
        <f t="shared" si="112"/>
        <v>3.2196442317122119E-2</v>
      </c>
      <c r="K121" s="20">
        <f t="shared" si="112"/>
        <v>3.2301242287080471E-2</v>
      </c>
      <c r="L121" s="20">
        <f t="shared" si="112"/>
        <v>4.793115006829949E-2</v>
      </c>
      <c r="M121" s="20">
        <f t="shared" si="112"/>
        <v>7.480922719363324E-2</v>
      </c>
      <c r="N121" s="20">
        <f t="shared" si="112"/>
        <v>9.6298233606814901E-2</v>
      </c>
      <c r="O121" s="20">
        <f t="shared" si="112"/>
        <v>0.12521400809535438</v>
      </c>
      <c r="P121" s="20">
        <f t="shared" si="112"/>
        <v>0.14710357323091738</v>
      </c>
      <c r="Q121" s="20">
        <f t="shared" si="112"/>
        <v>0.16845126681731218</v>
      </c>
      <c r="R121" s="20">
        <f t="shared" si="112"/>
        <v>0.181369807969433</v>
      </c>
      <c r="S121" s="20">
        <f t="shared" si="112"/>
        <v>0.18872193115169802</v>
      </c>
      <c r="T121" s="20">
        <f t="shared" si="112"/>
        <v>0.18747407502127333</v>
      </c>
      <c r="U121" s="20">
        <f t="shared" si="112"/>
        <v>0.18704859043334074</v>
      </c>
      <c r="V121" s="20">
        <f t="shared" si="112"/>
        <v>0.18379160667281902</v>
      </c>
      <c r="W121" s="20">
        <f t="shared" si="112"/>
        <v>0.20905467619351364</v>
      </c>
      <c r="X121" s="20">
        <f t="shared" ref="X121" si="113">X97/X10</f>
        <v>0.18547054120826123</v>
      </c>
      <c r="Y121" s="20">
        <v>0.16400000000000001</v>
      </c>
      <c r="Z121" s="20">
        <f t="shared" si="107"/>
        <v>0.14965786514751428</v>
      </c>
      <c r="AA121" s="20">
        <f t="shared" si="107"/>
        <v>0.13546638932267388</v>
      </c>
      <c r="AB121" s="20">
        <f t="shared" ref="AB121" si="114">AB97/AB10</f>
        <v>0.12258257944905965</v>
      </c>
    </row>
    <row r="122" spans="1:28" x14ac:dyDescent="0.2">
      <c r="A122" t="s">
        <v>83</v>
      </c>
      <c r="B122" t="s">
        <v>3</v>
      </c>
      <c r="C122" s="20">
        <f t="shared" ref="C122:W122" si="115">C98/C11</f>
        <v>3.0776835981481912E-2</v>
      </c>
      <c r="D122" s="20">
        <f t="shared" si="115"/>
        <v>2.8885925170021969E-2</v>
      </c>
      <c r="E122" s="20">
        <f t="shared" si="115"/>
        <v>4.6931840205006334E-2</v>
      </c>
      <c r="F122" s="20">
        <f t="shared" si="115"/>
        <v>4.3341133262604907E-2</v>
      </c>
      <c r="G122" s="20">
        <f t="shared" si="115"/>
        <v>4.4992880131720522E-2</v>
      </c>
      <c r="H122" s="20">
        <f t="shared" si="115"/>
        <v>6.9718546178792778E-2</v>
      </c>
      <c r="I122" s="20">
        <f t="shared" si="115"/>
        <v>6.6234765491578626E-2</v>
      </c>
      <c r="J122" s="20">
        <f t="shared" si="115"/>
        <v>6.7958419942078269E-2</v>
      </c>
      <c r="K122" s="20">
        <f t="shared" si="115"/>
        <v>9.7788408967838109E-2</v>
      </c>
      <c r="L122" s="20">
        <f t="shared" si="115"/>
        <v>0.13487773042544177</v>
      </c>
      <c r="M122" s="20">
        <f t="shared" si="115"/>
        <v>0.16801566619485128</v>
      </c>
      <c r="N122" s="20">
        <f t="shared" si="115"/>
        <v>0.1808483581269956</v>
      </c>
      <c r="O122" s="20">
        <f t="shared" si="115"/>
        <v>0.23596687801138119</v>
      </c>
      <c r="P122" s="20">
        <f t="shared" si="115"/>
        <v>0.26546372898315929</v>
      </c>
      <c r="Q122" s="20">
        <f t="shared" si="115"/>
        <v>0.2913129429962536</v>
      </c>
      <c r="R122" s="20">
        <f t="shared" si="115"/>
        <v>0.29491884286012388</v>
      </c>
      <c r="S122" s="20">
        <f t="shared" si="115"/>
        <v>0.2873466548388266</v>
      </c>
      <c r="T122" s="20">
        <f t="shared" si="115"/>
        <v>0.2805962613424397</v>
      </c>
      <c r="U122" s="20">
        <f t="shared" si="115"/>
        <v>0.26613346548005212</v>
      </c>
      <c r="V122" s="20">
        <f t="shared" si="115"/>
        <v>0.25936600199495735</v>
      </c>
      <c r="W122" s="20">
        <f t="shared" si="115"/>
        <v>0.34826533251876302</v>
      </c>
      <c r="X122" s="20">
        <f t="shared" ref="X122" si="116">X98/X11</f>
        <v>0.29983692547480206</v>
      </c>
      <c r="Y122" s="20">
        <v>0.26600000000000001</v>
      </c>
      <c r="Z122" s="20">
        <f t="shared" si="107"/>
        <v>0.20671879104418853</v>
      </c>
      <c r="AA122" s="20">
        <f t="shared" si="107"/>
        <v>0.18854144729899985</v>
      </c>
      <c r="AB122" s="20">
        <f t="shared" ref="AB122" si="117">AB98/AB11</f>
        <v>0.17683893558610467</v>
      </c>
    </row>
    <row r="123" spans="1:28" x14ac:dyDescent="0.2">
      <c r="A123" t="s">
        <v>84</v>
      </c>
      <c r="B123" t="s">
        <v>4</v>
      </c>
      <c r="C123" s="20">
        <f t="shared" ref="C123:W123" si="118">C99/C12</f>
        <v>3.4758236570146483E-2</v>
      </c>
      <c r="D123" s="20">
        <f t="shared" si="118"/>
        <v>3.5311737662991942E-2</v>
      </c>
      <c r="E123" s="20">
        <f t="shared" si="118"/>
        <v>2.8114160146684927E-2</v>
      </c>
      <c r="F123" s="20">
        <f t="shared" si="118"/>
        <v>3.498244428084829E-2</v>
      </c>
      <c r="G123" s="20">
        <f t="shared" si="118"/>
        <v>3.4408130824155274E-2</v>
      </c>
      <c r="H123" s="20">
        <f t="shared" si="118"/>
        <v>3.9043985383958278E-2</v>
      </c>
      <c r="I123" s="20">
        <f t="shared" si="118"/>
        <v>4.0007058129306931E-2</v>
      </c>
      <c r="J123" s="20">
        <f t="shared" si="118"/>
        <v>3.7696889918108857E-2</v>
      </c>
      <c r="K123" s="20">
        <f t="shared" si="118"/>
        <v>4.4552368123770274E-2</v>
      </c>
      <c r="L123" s="20">
        <f t="shared" si="118"/>
        <v>5.8369733329253527E-2</v>
      </c>
      <c r="M123" s="20">
        <f t="shared" si="118"/>
        <v>8.0817209255405364E-2</v>
      </c>
      <c r="N123" s="20">
        <f t="shared" si="118"/>
        <v>9.1578982114445179E-2</v>
      </c>
      <c r="O123" s="20">
        <f t="shared" si="118"/>
        <v>0.11954438003591347</v>
      </c>
      <c r="P123" s="20">
        <f t="shared" si="118"/>
        <v>0.13530404724232814</v>
      </c>
      <c r="Q123" s="20">
        <f t="shared" si="118"/>
        <v>0.15367222689044063</v>
      </c>
      <c r="R123" s="20">
        <f t="shared" si="118"/>
        <v>0.16425520334149776</v>
      </c>
      <c r="S123" s="20">
        <f t="shared" si="118"/>
        <v>0.16505907215417143</v>
      </c>
      <c r="T123" s="20">
        <f t="shared" si="118"/>
        <v>0.1591458194828996</v>
      </c>
      <c r="U123" s="20">
        <f t="shared" si="118"/>
        <v>0.14856494141923932</v>
      </c>
      <c r="V123" s="20">
        <f t="shared" si="118"/>
        <v>0.13926769154422</v>
      </c>
      <c r="W123" s="20">
        <f t="shared" si="118"/>
        <v>0.16610043617729081</v>
      </c>
      <c r="X123" s="20">
        <f t="shared" ref="X123" si="119">X99/X12</f>
        <v>0.15016966551455635</v>
      </c>
      <c r="Y123" s="20">
        <v>0.13900000000000001</v>
      </c>
      <c r="Z123" s="20">
        <f t="shared" si="107"/>
        <v>0.12072875078979774</v>
      </c>
      <c r="AA123" s="20">
        <f t="shared" si="107"/>
        <v>0.11298462739922034</v>
      </c>
      <c r="AB123" s="20">
        <f t="shared" ref="AB123" si="120">AB99/AB12</f>
        <v>0.10758090851649416</v>
      </c>
    </row>
    <row r="124" spans="1:28" x14ac:dyDescent="0.2">
      <c r="A124" t="s">
        <v>85</v>
      </c>
      <c r="B124" t="s">
        <v>5</v>
      </c>
      <c r="C124" s="20">
        <f t="shared" ref="C124:W124" si="121">C100/C13</f>
        <v>3.1150820219802065E-2</v>
      </c>
      <c r="D124" s="20">
        <f t="shared" si="121"/>
        <v>3.3573840427143939E-2</v>
      </c>
      <c r="E124" s="20">
        <f t="shared" si="121"/>
        <v>3.5510628874580993E-2</v>
      </c>
      <c r="F124" s="20">
        <f t="shared" si="121"/>
        <v>3.844549587707962E-2</v>
      </c>
      <c r="G124" s="20">
        <f t="shared" si="121"/>
        <v>3.6580513506239469E-2</v>
      </c>
      <c r="H124" s="20">
        <f t="shared" si="121"/>
        <v>3.692956868445689E-2</v>
      </c>
      <c r="I124" s="20">
        <f t="shared" si="121"/>
        <v>3.3366309882294491E-2</v>
      </c>
      <c r="J124" s="20">
        <f t="shared" si="121"/>
        <v>3.3843475699539792E-2</v>
      </c>
      <c r="K124" s="20">
        <f t="shared" si="121"/>
        <v>3.8564299497133955E-2</v>
      </c>
      <c r="L124" s="20">
        <f t="shared" si="121"/>
        <v>5.1762903780088881E-2</v>
      </c>
      <c r="M124" s="20">
        <f t="shared" si="121"/>
        <v>7.7305160950821808E-2</v>
      </c>
      <c r="N124" s="20">
        <f t="shared" si="121"/>
        <v>0.10247034193777467</v>
      </c>
      <c r="O124" s="20">
        <f t="shared" si="121"/>
        <v>0.16703281259246108</v>
      </c>
      <c r="P124" s="20">
        <f t="shared" si="121"/>
        <v>0.18356311204399844</v>
      </c>
      <c r="Q124" s="20">
        <f t="shared" si="121"/>
        <v>0.20134584365154265</v>
      </c>
      <c r="R124" s="20">
        <f t="shared" si="121"/>
        <v>0.21721576776378712</v>
      </c>
      <c r="S124" s="20">
        <f t="shared" si="121"/>
        <v>0.22687969595689855</v>
      </c>
      <c r="T124" s="20">
        <f t="shared" si="121"/>
        <v>0.22935335040436913</v>
      </c>
      <c r="U124" s="20">
        <f t="shared" si="121"/>
        <v>0.23083951993324092</v>
      </c>
      <c r="V124" s="20">
        <f t="shared" si="121"/>
        <v>0.22498348493317752</v>
      </c>
      <c r="W124" s="20">
        <f t="shared" si="121"/>
        <v>0.26047216677890339</v>
      </c>
      <c r="X124" s="20">
        <f t="shared" ref="X124" si="122">X100/X13</f>
        <v>0.24431312444877065</v>
      </c>
      <c r="Y124" s="20">
        <v>0.222</v>
      </c>
      <c r="Z124" s="20">
        <f t="shared" si="107"/>
        <v>0.19806037550603581</v>
      </c>
      <c r="AA124" s="20">
        <f t="shared" si="107"/>
        <v>0.18273258229519548</v>
      </c>
      <c r="AB124" s="20">
        <f t="shared" ref="AB124" si="123">AB100/AB13</f>
        <v>0.17165813589552598</v>
      </c>
    </row>
    <row r="125" spans="1:28" x14ac:dyDescent="0.2">
      <c r="A125" t="s">
        <v>86</v>
      </c>
      <c r="B125" t="s">
        <v>6</v>
      </c>
      <c r="C125" s="20">
        <f t="shared" ref="C125:W125" si="124">C101/C14</f>
        <v>2.7723400374593192E-2</v>
      </c>
      <c r="D125" s="20">
        <f t="shared" si="124"/>
        <v>2.5574524478265564E-2</v>
      </c>
      <c r="E125" s="20">
        <f t="shared" si="124"/>
        <v>4.1262458612892322E-2</v>
      </c>
      <c r="F125" s="20">
        <f t="shared" si="124"/>
        <v>2.9259071776469806E-2</v>
      </c>
      <c r="G125" s="20">
        <f t="shared" si="124"/>
        <v>3.5767999769121275E-2</v>
      </c>
      <c r="H125" s="20">
        <f t="shared" si="124"/>
        <v>4.1811352428448426E-2</v>
      </c>
      <c r="I125" s="20">
        <f t="shared" si="124"/>
        <v>4.3836265198286192E-2</v>
      </c>
      <c r="J125" s="20">
        <f t="shared" si="124"/>
        <v>4.767517245915872E-2</v>
      </c>
      <c r="K125" s="20">
        <f t="shared" si="124"/>
        <v>6.4707513597963937E-2</v>
      </c>
      <c r="L125" s="20">
        <f t="shared" si="124"/>
        <v>0.11114570098892869</v>
      </c>
      <c r="M125" s="20">
        <f t="shared" si="124"/>
        <v>0.15785287696147249</v>
      </c>
      <c r="N125" s="20">
        <f t="shared" si="124"/>
        <v>0.1799813877170538</v>
      </c>
      <c r="O125" s="20">
        <f t="shared" si="124"/>
        <v>0.27621640848878071</v>
      </c>
      <c r="P125" s="20">
        <f t="shared" si="124"/>
        <v>0.31375518313936579</v>
      </c>
      <c r="Q125" s="20">
        <f t="shared" si="124"/>
        <v>0.36371188199009563</v>
      </c>
      <c r="R125" s="20">
        <f t="shared" si="124"/>
        <v>0.36175366292186789</v>
      </c>
      <c r="S125" s="20">
        <f t="shared" si="124"/>
        <v>0.3668148861377607</v>
      </c>
      <c r="T125" s="20">
        <f t="shared" si="124"/>
        <v>0.36151559891657037</v>
      </c>
      <c r="U125" s="20">
        <f t="shared" si="124"/>
        <v>0.35436706669261647</v>
      </c>
      <c r="V125" s="20">
        <f t="shared" si="124"/>
        <v>0.35183394286012037</v>
      </c>
      <c r="W125" s="20">
        <f t="shared" si="124"/>
        <v>0.38959425815779819</v>
      </c>
      <c r="X125" s="20">
        <f t="shared" ref="X125" si="125">X101/X14</f>
        <v>0.36165470642119496</v>
      </c>
      <c r="Y125" s="20">
        <v>0.33400000000000002</v>
      </c>
      <c r="Z125" s="20">
        <f t="shared" si="107"/>
        <v>0.30747291161674351</v>
      </c>
      <c r="AA125" s="20">
        <f t="shared" si="107"/>
        <v>0.29977992939763726</v>
      </c>
      <c r="AB125" s="20">
        <f t="shared" ref="AB125" si="126">AB101/AB14</f>
        <v>0.28250131074967127</v>
      </c>
    </row>
    <row r="126" spans="1:28" x14ac:dyDescent="0.2">
      <c r="A126" t="s">
        <v>87</v>
      </c>
      <c r="B126" t="s">
        <v>7</v>
      </c>
      <c r="C126" s="20">
        <f t="shared" ref="C126:W126" si="127">C102/C15</f>
        <v>3.0417150216617225E-2</v>
      </c>
      <c r="D126" s="20">
        <f t="shared" si="127"/>
        <v>3.3388104541338705E-2</v>
      </c>
      <c r="E126" s="20">
        <f t="shared" si="127"/>
        <v>3.0573110311872414E-2</v>
      </c>
      <c r="F126" s="20">
        <f t="shared" si="127"/>
        <v>3.3516053560535233E-2</v>
      </c>
      <c r="G126" s="20">
        <f t="shared" si="127"/>
        <v>3.1854081928908456E-2</v>
      </c>
      <c r="H126" s="20">
        <f t="shared" si="127"/>
        <v>3.6798766898037835E-2</v>
      </c>
      <c r="I126" s="20">
        <f t="shared" si="127"/>
        <v>3.4666756195666476E-2</v>
      </c>
      <c r="J126" s="20">
        <f t="shared" si="127"/>
        <v>3.4146659037518283E-2</v>
      </c>
      <c r="K126" s="20">
        <f t="shared" si="127"/>
        <v>4.6042060634385096E-2</v>
      </c>
      <c r="L126" s="20">
        <f t="shared" si="127"/>
        <v>5.8895636464413502E-2</v>
      </c>
      <c r="M126" s="20">
        <f t="shared" si="127"/>
        <v>8.4231484377482874E-2</v>
      </c>
      <c r="N126" s="20">
        <f t="shared" si="127"/>
        <v>0.10635696104707854</v>
      </c>
      <c r="O126" s="20">
        <f t="shared" si="127"/>
        <v>0.15005451926158411</v>
      </c>
      <c r="P126" s="20">
        <f t="shared" si="127"/>
        <v>0.16556615391987453</v>
      </c>
      <c r="Q126" s="20">
        <f t="shared" si="127"/>
        <v>0.18158937551204735</v>
      </c>
      <c r="R126" s="20">
        <f t="shared" si="127"/>
        <v>0.19830033804014705</v>
      </c>
      <c r="S126" s="20">
        <f t="shared" si="127"/>
        <v>0.20662633447642687</v>
      </c>
      <c r="T126" s="20">
        <f t="shared" si="127"/>
        <v>0.21140235609759225</v>
      </c>
      <c r="U126" s="20">
        <f t="shared" si="127"/>
        <v>0.21136962296004982</v>
      </c>
      <c r="V126" s="20">
        <f t="shared" si="127"/>
        <v>0.20839697272346472</v>
      </c>
      <c r="W126" s="20">
        <f t="shared" si="127"/>
        <v>0.23588972882566672</v>
      </c>
      <c r="X126" s="20">
        <f t="shared" ref="X126" si="128">X102/X15</f>
        <v>0.22298976790060562</v>
      </c>
      <c r="Y126" s="20">
        <v>0.20799999999999999</v>
      </c>
      <c r="Z126" s="20">
        <f t="shared" si="107"/>
        <v>0.19836630997374308</v>
      </c>
      <c r="AA126" s="20">
        <f t="shared" si="107"/>
        <v>0.1924391268888955</v>
      </c>
      <c r="AB126" s="20">
        <f t="shared" ref="AB126" si="129">AB102/AB15</f>
        <v>0.18213040319971385</v>
      </c>
    </row>
    <row r="127" spans="1:28" x14ac:dyDescent="0.2">
      <c r="A127" t="s">
        <v>88</v>
      </c>
      <c r="B127" t="s">
        <v>8</v>
      </c>
      <c r="C127" s="20">
        <f t="shared" ref="C127:W127" si="130">C103/C16</f>
        <v>8.3129662477981744E-2</v>
      </c>
      <c r="D127" s="20">
        <f t="shared" si="130"/>
        <v>8.109014188040635E-2</v>
      </c>
      <c r="E127" s="20">
        <f t="shared" si="130"/>
        <v>7.8514621728566561E-2</v>
      </c>
      <c r="F127" s="20">
        <f t="shared" si="130"/>
        <v>7.206866909727247E-2</v>
      </c>
      <c r="G127" s="20">
        <f t="shared" si="130"/>
        <v>7.5505746592839748E-2</v>
      </c>
      <c r="H127" s="20">
        <f t="shared" si="130"/>
        <v>8.339173689882598E-2</v>
      </c>
      <c r="I127" s="20">
        <f t="shared" si="130"/>
        <v>7.8694642497725231E-2</v>
      </c>
      <c r="J127" s="20">
        <f t="shared" si="130"/>
        <v>7.7953523665530905E-2</v>
      </c>
      <c r="K127" s="20">
        <f t="shared" si="130"/>
        <v>0.10025846292165151</v>
      </c>
      <c r="L127" s="20">
        <f t="shared" si="130"/>
        <v>0.12821396279032601</v>
      </c>
      <c r="M127" s="20">
        <f t="shared" si="130"/>
        <v>0.17657608808547928</v>
      </c>
      <c r="N127" s="20">
        <f t="shared" si="130"/>
        <v>0.22168856596162501</v>
      </c>
      <c r="O127" s="20">
        <f t="shared" si="130"/>
        <v>0.27063738640575336</v>
      </c>
      <c r="P127" s="20">
        <f t="shared" si="130"/>
        <v>0.30300751987386682</v>
      </c>
      <c r="Q127" s="20">
        <f t="shared" si="130"/>
        <v>0.32996955701078212</v>
      </c>
      <c r="R127" s="20">
        <f t="shared" si="130"/>
        <v>0.35563082133370583</v>
      </c>
      <c r="S127" s="20">
        <f t="shared" si="130"/>
        <v>0.35315685684238846</v>
      </c>
      <c r="T127" s="20">
        <f t="shared" si="130"/>
        <v>0.35106876812856902</v>
      </c>
      <c r="U127" s="20">
        <f t="shared" si="130"/>
        <v>0.34329153085314579</v>
      </c>
      <c r="V127" s="20">
        <f t="shared" si="130"/>
        <v>0.33285378475092514</v>
      </c>
      <c r="W127" s="20">
        <f t="shared" si="130"/>
        <v>0.37416339714990643</v>
      </c>
      <c r="X127" s="20">
        <f t="shared" ref="X127" si="131">X103/X16</f>
        <v>0.35495312244729033</v>
      </c>
      <c r="Y127" s="20">
        <v>0.33400000000000002</v>
      </c>
      <c r="Z127" s="20">
        <f t="shared" si="107"/>
        <v>0.30354410362898609</v>
      </c>
      <c r="AA127" s="20">
        <f t="shared" si="107"/>
        <v>0.29452291787293078</v>
      </c>
      <c r="AB127" s="20">
        <f t="shared" ref="AB127" si="132">AB103/AB16</f>
        <v>0.28158984840066226</v>
      </c>
    </row>
    <row r="128" spans="1:28" x14ac:dyDescent="0.2">
      <c r="A128" t="s">
        <v>89</v>
      </c>
      <c r="B128" t="s">
        <v>9</v>
      </c>
      <c r="C128" s="20">
        <f t="shared" ref="C128:W128" si="133">C104/C17</f>
        <v>5.7040137812775671E-2</v>
      </c>
      <c r="D128" s="20">
        <f t="shared" si="133"/>
        <v>6.1745008286597666E-2</v>
      </c>
      <c r="E128" s="20">
        <f t="shared" si="133"/>
        <v>6.1812037723431301E-2</v>
      </c>
      <c r="F128" s="20">
        <f t="shared" si="133"/>
        <v>5.9598807180966294E-2</v>
      </c>
      <c r="G128" s="20">
        <f t="shared" si="133"/>
        <v>5.5804612512672207E-2</v>
      </c>
      <c r="H128" s="20">
        <f t="shared" si="133"/>
        <v>5.1274722526171865E-2</v>
      </c>
      <c r="I128" s="20">
        <f t="shared" si="133"/>
        <v>4.8092161475384247E-2</v>
      </c>
      <c r="J128" s="20">
        <f t="shared" si="133"/>
        <v>4.4677078035505975E-2</v>
      </c>
      <c r="K128" s="20">
        <f t="shared" si="133"/>
        <v>4.9523532521866365E-2</v>
      </c>
      <c r="L128" s="20">
        <f t="shared" si="133"/>
        <v>6.0896159200729855E-2</v>
      </c>
      <c r="M128" s="20">
        <f t="shared" si="133"/>
        <v>9.6314326583212234E-2</v>
      </c>
      <c r="N128" s="20">
        <f t="shared" si="133"/>
        <v>0.11392515460260642</v>
      </c>
      <c r="O128" s="20">
        <f t="shared" si="133"/>
        <v>0.14272244852562782</v>
      </c>
      <c r="P128" s="20">
        <f t="shared" si="133"/>
        <v>0.15419259786279088</v>
      </c>
      <c r="Q128" s="20">
        <f t="shared" si="133"/>
        <v>0.18161969945929271</v>
      </c>
      <c r="R128" s="20">
        <f t="shared" si="133"/>
        <v>0.19976328570038507</v>
      </c>
      <c r="S128" s="20">
        <f t="shared" si="133"/>
        <v>0.21935872027447825</v>
      </c>
      <c r="T128" s="20">
        <f t="shared" si="133"/>
        <v>0.22572779858525135</v>
      </c>
      <c r="U128" s="20">
        <f t="shared" si="133"/>
        <v>0.23009374938707913</v>
      </c>
      <c r="V128" s="20">
        <f t="shared" si="133"/>
        <v>0.23012750466559839</v>
      </c>
      <c r="W128" s="20">
        <f t="shared" si="133"/>
        <v>0.25919770798211156</v>
      </c>
      <c r="X128" s="20">
        <f t="shared" ref="X128" si="134">X104/X17</f>
        <v>0.2443672285027165</v>
      </c>
      <c r="Y128" s="20">
        <v>0.23200000000000001</v>
      </c>
      <c r="Z128" s="20">
        <f t="shared" si="107"/>
        <v>0.21126127637007908</v>
      </c>
      <c r="AA128" s="20">
        <f t="shared" si="107"/>
        <v>0.20883623345570007</v>
      </c>
      <c r="AB128" s="20">
        <f t="shared" ref="AB128" si="135">AB104/AB17</f>
        <v>0.18508438753769485</v>
      </c>
    </row>
    <row r="129" spans="1:28" x14ac:dyDescent="0.2">
      <c r="A129" t="s">
        <v>90</v>
      </c>
      <c r="B129" t="s">
        <v>10</v>
      </c>
      <c r="C129" s="20">
        <f t="shared" ref="C129:W129" si="136">C105/C18</f>
        <v>9.1803744168851592E-2</v>
      </c>
      <c r="D129" s="20">
        <f t="shared" si="136"/>
        <v>8.6470457045387514E-2</v>
      </c>
      <c r="E129" s="20">
        <f t="shared" si="136"/>
        <v>8.243074969204503E-2</v>
      </c>
      <c r="F129" s="20">
        <f t="shared" si="136"/>
        <v>7.7343154831215191E-2</v>
      </c>
      <c r="G129" s="20">
        <f t="shared" si="136"/>
        <v>7.3689135880546139E-2</v>
      </c>
      <c r="H129" s="20">
        <f t="shared" si="136"/>
        <v>7.0376152730052502E-2</v>
      </c>
      <c r="I129" s="20">
        <f t="shared" si="136"/>
        <v>6.7898132319068119E-2</v>
      </c>
      <c r="J129" s="20">
        <f t="shared" si="136"/>
        <v>6.6163250904842166E-2</v>
      </c>
      <c r="K129" s="20">
        <f t="shared" si="136"/>
        <v>6.7755065196164241E-2</v>
      </c>
      <c r="L129" s="20">
        <f t="shared" si="136"/>
        <v>8.629310608943376E-2</v>
      </c>
      <c r="M129" s="20">
        <f t="shared" si="136"/>
        <v>0.10902327632036797</v>
      </c>
      <c r="N129" s="20">
        <f t="shared" si="136"/>
        <v>0.12693424799899999</v>
      </c>
      <c r="O129" s="20">
        <f t="shared" si="136"/>
        <v>0.15422395478798587</v>
      </c>
      <c r="P129" s="20">
        <f t="shared" si="136"/>
        <v>0.17083561781671916</v>
      </c>
      <c r="Q129" s="20">
        <f t="shared" si="136"/>
        <v>0.18381315353791977</v>
      </c>
      <c r="R129" s="20">
        <f t="shared" si="136"/>
        <v>0.18309002451338222</v>
      </c>
      <c r="S129" s="20">
        <f t="shared" si="136"/>
        <v>0.18623738305325876</v>
      </c>
      <c r="T129" s="20">
        <f t="shared" si="136"/>
        <v>0.18502869537822578</v>
      </c>
      <c r="U129" s="20">
        <f t="shared" si="136"/>
        <v>0.18165425139317964</v>
      </c>
      <c r="V129" s="20">
        <f t="shared" si="136"/>
        <v>0.17583080845157728</v>
      </c>
      <c r="W129" s="20">
        <f t="shared" si="136"/>
        <v>0.19676285671359209</v>
      </c>
      <c r="X129" s="20">
        <f t="shared" ref="X129" si="137">X105/X18</f>
        <v>0.18352005589834083</v>
      </c>
      <c r="Y129" s="20">
        <v>0.17199999999999999</v>
      </c>
      <c r="Z129" s="20">
        <f t="shared" si="107"/>
        <v>0.15711004799538186</v>
      </c>
      <c r="AA129" s="20">
        <f t="shared" si="107"/>
        <v>0.14584075027047994</v>
      </c>
      <c r="AB129" s="20">
        <f t="shared" ref="AB129" si="138">AB105/AB18</f>
        <v>0.13867425205266068</v>
      </c>
    </row>
    <row r="130" spans="1:28" x14ac:dyDescent="0.2">
      <c r="A130" t="s">
        <v>91</v>
      </c>
      <c r="B130" t="s">
        <v>21</v>
      </c>
      <c r="C130" s="20">
        <f t="shared" ref="C130:W130" si="139">C106/C19</f>
        <v>3.6856578849846715E-2</v>
      </c>
      <c r="D130" s="20">
        <f t="shared" si="139"/>
        <v>5.5023389079582048E-2</v>
      </c>
      <c r="E130" s="20">
        <f t="shared" si="139"/>
        <v>6.4234131853146831E-2</v>
      </c>
      <c r="F130" s="20">
        <f t="shared" si="139"/>
        <v>6.3347641143951611E-2</v>
      </c>
      <c r="G130" s="20">
        <f t="shared" si="139"/>
        <v>5.845333005117144E-2</v>
      </c>
      <c r="H130" s="20">
        <f t="shared" si="139"/>
        <v>6.0922482566276186E-2</v>
      </c>
      <c r="I130" s="20">
        <f t="shared" si="139"/>
        <v>5.5693835519708371E-2</v>
      </c>
      <c r="J130" s="20">
        <f t="shared" si="139"/>
        <v>5.6602386458931724E-2</v>
      </c>
      <c r="K130" s="20">
        <f t="shared" si="139"/>
        <v>5.6552317774188371E-2</v>
      </c>
      <c r="L130" s="20">
        <f t="shared" si="139"/>
        <v>6.463750267095994E-2</v>
      </c>
      <c r="M130" s="20">
        <f t="shared" si="139"/>
        <v>7.2650047005113808E-2</v>
      </c>
      <c r="N130" s="20">
        <f t="shared" si="139"/>
        <v>8.1903366453638451E-2</v>
      </c>
      <c r="O130" s="20">
        <f t="shared" si="139"/>
        <v>0.10719677664080443</v>
      </c>
      <c r="P130" s="20">
        <f t="shared" si="139"/>
        <v>0.11869512004768847</v>
      </c>
      <c r="Q130" s="20">
        <f t="shared" si="139"/>
        <v>0.13035531444379722</v>
      </c>
      <c r="R130" s="20">
        <f t="shared" si="139"/>
        <v>0.1404355252138853</v>
      </c>
      <c r="S130" s="20">
        <f t="shared" si="139"/>
        <v>0.14369719388357929</v>
      </c>
      <c r="T130" s="20">
        <f t="shared" si="139"/>
        <v>0.14805093305584335</v>
      </c>
      <c r="U130" s="20">
        <f t="shared" si="139"/>
        <v>0.14471166095147261</v>
      </c>
      <c r="V130" s="20">
        <f t="shared" si="139"/>
        <v>0.13885333518652576</v>
      </c>
      <c r="W130" s="20">
        <f t="shared" si="139"/>
        <v>0.15837951955611276</v>
      </c>
      <c r="X130" s="20">
        <f t="shared" ref="X130" si="140">X106/X19</f>
        <v>0.14485609877081404</v>
      </c>
      <c r="Y130" s="20">
        <v>0.13500000000000001</v>
      </c>
      <c r="Z130" s="20">
        <f t="shared" si="107"/>
        <v>0.12122443095323635</v>
      </c>
      <c r="AA130" s="20">
        <f t="shared" si="107"/>
        <v>0.11784023175438499</v>
      </c>
      <c r="AB130" s="20">
        <f t="shared" ref="AB130" si="141">AB106/AB19</f>
        <v>0.11304490079381405</v>
      </c>
    </row>
    <row r="131" spans="1:28" x14ac:dyDescent="0.2">
      <c r="A131" t="s">
        <v>92</v>
      </c>
      <c r="B131" t="s">
        <v>24</v>
      </c>
      <c r="C131" s="20">
        <f t="shared" ref="C131:W131" si="142">C107/C20</f>
        <v>3.8717256850842471E-2</v>
      </c>
      <c r="D131" s="20">
        <f t="shared" si="142"/>
        <v>3.9971722787645901E-2</v>
      </c>
      <c r="E131" s="20">
        <f t="shared" si="142"/>
        <v>3.8785203751475657E-2</v>
      </c>
      <c r="F131" s="20">
        <f t="shared" si="142"/>
        <v>3.3819254558633181E-2</v>
      </c>
      <c r="G131" s="20">
        <f t="shared" si="142"/>
        <v>3.4361585812085198E-2</v>
      </c>
      <c r="H131" s="20">
        <f t="shared" si="142"/>
        <v>2.8960817503037327E-2</v>
      </c>
      <c r="I131" s="20">
        <f t="shared" si="142"/>
        <v>2.6440894343000735E-2</v>
      </c>
      <c r="J131" s="20">
        <f t="shared" si="142"/>
        <v>2.3137758960651632E-2</v>
      </c>
      <c r="K131" s="20">
        <f t="shared" si="142"/>
        <v>2.5954513960974545E-2</v>
      </c>
      <c r="L131" s="20">
        <f t="shared" si="142"/>
        <v>4.8444830112379253E-2</v>
      </c>
      <c r="M131" s="20">
        <f t="shared" si="142"/>
        <v>7.5474276228397766E-2</v>
      </c>
      <c r="N131" s="20">
        <f t="shared" si="142"/>
        <v>0.10301930869686077</v>
      </c>
      <c r="O131" s="20">
        <f t="shared" si="142"/>
        <v>0.17457208581898401</v>
      </c>
      <c r="P131" s="20">
        <f t="shared" si="142"/>
        <v>0.20863216141907423</v>
      </c>
      <c r="Q131" s="20">
        <f t="shared" si="142"/>
        <v>0.25598281464796546</v>
      </c>
      <c r="R131" s="20">
        <f t="shared" si="142"/>
        <v>0.26677143963114247</v>
      </c>
      <c r="S131" s="20">
        <f t="shared" si="142"/>
        <v>0.28277784188351607</v>
      </c>
      <c r="T131" s="20">
        <f t="shared" si="142"/>
        <v>0.28739410004930854</v>
      </c>
      <c r="U131" s="20">
        <f t="shared" si="142"/>
        <v>0.29590466503769303</v>
      </c>
      <c r="V131" s="20">
        <f t="shared" si="142"/>
        <v>0.29614483973193351</v>
      </c>
      <c r="W131" s="20">
        <f t="shared" si="142"/>
        <v>0.34277270435582419</v>
      </c>
      <c r="X131" s="20">
        <f t="shared" ref="X131" si="143">X107/X20</f>
        <v>0.33494764393905357</v>
      </c>
      <c r="Y131" s="20">
        <v>0.32200000000000001</v>
      </c>
      <c r="Z131" s="20">
        <f t="shared" si="107"/>
        <v>0.30470995556812402</v>
      </c>
      <c r="AA131" s="20">
        <f t="shared" si="107"/>
        <v>0.31817064497986536</v>
      </c>
      <c r="AB131" s="20">
        <f t="shared" ref="AB131" si="144">AB107/AB20</f>
        <v>0.31179505107004563</v>
      </c>
    </row>
    <row r="132" spans="1:28" x14ac:dyDescent="0.2">
      <c r="A132" t="s">
        <v>93</v>
      </c>
      <c r="B132" t="s">
        <v>20</v>
      </c>
      <c r="C132" s="20">
        <f t="shared" ref="C132:W132" si="145">C108/C21</f>
        <v>5.7964536449940991E-2</v>
      </c>
      <c r="D132" s="20">
        <f t="shared" si="145"/>
        <v>5.4196120000540325E-2</v>
      </c>
      <c r="E132" s="20">
        <f t="shared" si="145"/>
        <v>5.0587949367311549E-2</v>
      </c>
      <c r="F132" s="20">
        <f t="shared" si="145"/>
        <v>4.7567863624890093E-2</v>
      </c>
      <c r="G132" s="20">
        <f t="shared" si="145"/>
        <v>4.4791222531345605E-2</v>
      </c>
      <c r="H132" s="20">
        <f t="shared" si="145"/>
        <v>4.1620960188545907E-2</v>
      </c>
      <c r="I132" s="20">
        <f t="shared" si="145"/>
        <v>3.8839437772770151E-2</v>
      </c>
      <c r="J132" s="20">
        <f t="shared" si="145"/>
        <v>3.6320224244778036E-2</v>
      </c>
      <c r="K132" s="20">
        <f t="shared" si="145"/>
        <v>4.6884882609717488E-2</v>
      </c>
      <c r="L132" s="20">
        <f t="shared" si="145"/>
        <v>6.0634356296626425E-2</v>
      </c>
      <c r="M132" s="20">
        <f t="shared" si="145"/>
        <v>9.4054129057416308E-2</v>
      </c>
      <c r="N132" s="20">
        <f t="shared" si="145"/>
        <v>0.13634489938781061</v>
      </c>
      <c r="O132" s="20">
        <f t="shared" si="145"/>
        <v>0.16474401473978498</v>
      </c>
      <c r="P132" s="20">
        <f t="shared" si="145"/>
        <v>0.18193081505278497</v>
      </c>
      <c r="Q132" s="20">
        <f t="shared" si="145"/>
        <v>0.18264709654329514</v>
      </c>
      <c r="R132" s="20">
        <f t="shared" si="145"/>
        <v>0.18305881105522276</v>
      </c>
      <c r="S132" s="20">
        <f t="shared" si="145"/>
        <v>0.18459636397852294</v>
      </c>
      <c r="T132" s="20">
        <f t="shared" si="145"/>
        <v>0.18554402889921884</v>
      </c>
      <c r="U132" s="20">
        <f t="shared" si="145"/>
        <v>0.17186386859897521</v>
      </c>
      <c r="V132" s="20">
        <f t="shared" si="145"/>
        <v>0.15775926097100229</v>
      </c>
      <c r="W132" s="20">
        <f t="shared" si="145"/>
        <v>0.19095005114330024</v>
      </c>
      <c r="X132" s="20">
        <f t="shared" ref="X132" si="146">X108/X21</f>
        <v>0.15334617282155186</v>
      </c>
      <c r="Y132" s="20">
        <v>0.14099999999999999</v>
      </c>
      <c r="Z132" s="20">
        <f t="shared" si="107"/>
        <v>0.11814028345359044</v>
      </c>
      <c r="AA132" s="20">
        <f t="shared" si="107"/>
        <v>0.10313867417310081</v>
      </c>
      <c r="AB132" s="20">
        <f t="shared" ref="AB132" si="147">AB108/AB21</f>
        <v>9.398409759582442E-2</v>
      </c>
    </row>
    <row r="133" spans="1:28" x14ac:dyDescent="0.2">
      <c r="A133" t="s">
        <v>94</v>
      </c>
      <c r="B133" t="s">
        <v>11</v>
      </c>
      <c r="C133" s="20">
        <f t="shared" ref="C133:W133" si="148">C109/C22</f>
        <v>2.8730120707111312E-2</v>
      </c>
      <c r="D133" s="20">
        <f t="shared" si="148"/>
        <v>3.1316351029993049E-2</v>
      </c>
      <c r="E133" s="20">
        <f t="shared" si="148"/>
        <v>2.9162973516300709E-2</v>
      </c>
      <c r="F133" s="20">
        <f t="shared" si="148"/>
        <v>3.0618670501718324E-2</v>
      </c>
      <c r="G133" s="20">
        <f t="shared" si="148"/>
        <v>3.0277753153156554E-2</v>
      </c>
      <c r="H133" s="20">
        <f t="shared" si="148"/>
        <v>2.7294143060647817E-2</v>
      </c>
      <c r="I133" s="20">
        <f t="shared" si="148"/>
        <v>2.4827378302529807E-2</v>
      </c>
      <c r="J133" s="20">
        <f t="shared" si="148"/>
        <v>3.4673121780282409E-2</v>
      </c>
      <c r="K133" s="20">
        <f t="shared" si="148"/>
        <v>4.7710124978993143E-2</v>
      </c>
      <c r="L133" s="20">
        <f t="shared" si="148"/>
        <v>6.4235025199931531E-2</v>
      </c>
      <c r="M133" s="20">
        <f t="shared" si="148"/>
        <v>9.0982537647607289E-2</v>
      </c>
      <c r="N133" s="20">
        <f t="shared" si="148"/>
        <v>0.11378094553989661</v>
      </c>
      <c r="O133" s="20">
        <f t="shared" si="148"/>
        <v>0.13678408529885899</v>
      </c>
      <c r="P133" s="20">
        <f t="shared" si="148"/>
        <v>0.15156042230252897</v>
      </c>
      <c r="Q133" s="20">
        <f t="shared" si="148"/>
        <v>0.16865706848414297</v>
      </c>
      <c r="R133" s="20">
        <f t="shared" si="148"/>
        <v>0.18030168649350867</v>
      </c>
      <c r="S133" s="20">
        <f t="shared" si="148"/>
        <v>0.18558787147706449</v>
      </c>
      <c r="T133" s="20">
        <f t="shared" si="148"/>
        <v>0.18942453842452056</v>
      </c>
      <c r="U133" s="20">
        <f t="shared" si="148"/>
        <v>0.1851272840047084</v>
      </c>
      <c r="V133" s="20">
        <f t="shared" si="148"/>
        <v>0.18176071388433299</v>
      </c>
      <c r="W133" s="20">
        <f t="shared" si="148"/>
        <v>0.20378120526534066</v>
      </c>
      <c r="X133" s="20">
        <f t="shared" ref="X133" si="149">X109/X22</f>
        <v>0.19167080733740388</v>
      </c>
      <c r="Y133" s="20">
        <v>0.17</v>
      </c>
      <c r="Z133" s="20">
        <f t="shared" si="107"/>
        <v>0.15507590689772016</v>
      </c>
      <c r="AA133" s="20">
        <f t="shared" si="107"/>
        <v>0.14709353198182598</v>
      </c>
      <c r="AB133" s="20">
        <f t="shared" ref="AB133" si="150">AB109/AB22</f>
        <v>0.14278418851954824</v>
      </c>
    </row>
    <row r="134" spans="1:28" x14ac:dyDescent="0.2">
      <c r="A134" t="s">
        <v>95</v>
      </c>
      <c r="B134" t="s">
        <v>22</v>
      </c>
      <c r="C134" s="20">
        <f t="shared" ref="C134:W134" si="151">C110/C23</f>
        <v>9.5722683678114096E-2</v>
      </c>
      <c r="D134" s="20">
        <f t="shared" si="151"/>
        <v>9.7126321225621967E-2</v>
      </c>
      <c r="E134" s="20">
        <f t="shared" si="151"/>
        <v>0.10606611924806053</v>
      </c>
      <c r="F134" s="20">
        <f t="shared" si="151"/>
        <v>0.1025858089983482</v>
      </c>
      <c r="G134" s="20">
        <f t="shared" si="151"/>
        <v>0.11259746134853867</v>
      </c>
      <c r="H134" s="20">
        <f t="shared" si="151"/>
        <v>0.11682380462110989</v>
      </c>
      <c r="I134" s="20">
        <f t="shared" si="151"/>
        <v>0.11520076636238606</v>
      </c>
      <c r="J134" s="20">
        <f t="shared" si="151"/>
        <v>0.11396725010970696</v>
      </c>
      <c r="K134" s="20">
        <f t="shared" si="151"/>
        <v>0.12739450084821688</v>
      </c>
      <c r="L134" s="20">
        <f t="shared" si="151"/>
        <v>0.15884016852100602</v>
      </c>
      <c r="M134" s="20">
        <f t="shared" si="151"/>
        <v>0.19879799563767175</v>
      </c>
      <c r="N134" s="20">
        <f t="shared" si="151"/>
        <v>0.21924472542528436</v>
      </c>
      <c r="O134" s="20">
        <f t="shared" si="151"/>
        <v>0.31588822055817228</v>
      </c>
      <c r="P134" s="20">
        <f t="shared" si="151"/>
        <v>0.34417389641730856</v>
      </c>
      <c r="Q134" s="20">
        <f t="shared" si="151"/>
        <v>0.38851939326275869</v>
      </c>
      <c r="R134" s="20">
        <f t="shared" si="151"/>
        <v>0.41956190099902457</v>
      </c>
      <c r="S134" s="20">
        <f t="shared" si="151"/>
        <v>0.43266317331886189</v>
      </c>
      <c r="T134" s="20">
        <f t="shared" si="151"/>
        <v>0.42860433172968393</v>
      </c>
      <c r="U134" s="20">
        <f t="shared" si="151"/>
        <v>0.42115393728989586</v>
      </c>
      <c r="V134" s="20">
        <f t="shared" si="151"/>
        <v>0.41973603148460098</v>
      </c>
      <c r="W134" s="20">
        <f t="shared" si="151"/>
        <v>0.48539940855749197</v>
      </c>
      <c r="X134" s="20">
        <f t="shared" ref="X134" si="152">X110/X23</f>
        <v>0.46866064945567759</v>
      </c>
      <c r="Y134" s="20">
        <v>0.44400000000000001</v>
      </c>
      <c r="Z134" s="20">
        <f t="shared" si="107"/>
        <v>0.41525566713416096</v>
      </c>
      <c r="AA134" s="20">
        <f t="shared" si="107"/>
        <v>0.40686922093728151</v>
      </c>
      <c r="AB134" s="20">
        <f t="shared" ref="AB134" si="153">AB110/AB23</f>
        <v>0.4074388888777718</v>
      </c>
    </row>
    <row r="135" spans="1:28" x14ac:dyDescent="0.2">
      <c r="A135" t="s">
        <v>96</v>
      </c>
      <c r="B135" t="s">
        <v>12</v>
      </c>
      <c r="C135" s="20">
        <f t="shared" ref="C135:W135" si="154">C111/C24</f>
        <v>5.1952144817130459E-2</v>
      </c>
      <c r="D135" s="20">
        <f t="shared" si="154"/>
        <v>3.7331766440873063E-2</v>
      </c>
      <c r="E135" s="20">
        <f t="shared" si="154"/>
        <v>2.9817609430680923E-2</v>
      </c>
      <c r="F135" s="20">
        <f t="shared" si="154"/>
        <v>3.0837249035795041E-2</v>
      </c>
      <c r="G135" s="20">
        <f t="shared" si="154"/>
        <v>2.6820865137971526E-2</v>
      </c>
      <c r="H135" s="20">
        <f t="shared" si="154"/>
        <v>2.0444046281153264E-2</v>
      </c>
      <c r="I135" s="20">
        <f t="shared" si="154"/>
        <v>1.542409034889407E-2</v>
      </c>
      <c r="J135" s="20">
        <f t="shared" si="154"/>
        <v>9.9896390261089013E-3</v>
      </c>
      <c r="K135" s="20">
        <f t="shared" si="154"/>
        <v>1.5076309903682824E-2</v>
      </c>
      <c r="L135" s="20">
        <f t="shared" si="154"/>
        <v>4.1663974105105563E-2</v>
      </c>
      <c r="M135" s="20">
        <f t="shared" si="154"/>
        <v>7.8382655460463677E-2</v>
      </c>
      <c r="N135" s="20">
        <f t="shared" si="154"/>
        <v>8.717535492243568E-2</v>
      </c>
      <c r="O135" s="20">
        <f t="shared" si="154"/>
        <v>0.11603933820499322</v>
      </c>
      <c r="P135" s="20">
        <f t="shared" si="154"/>
        <v>0.13435836019696112</v>
      </c>
      <c r="Q135" s="20">
        <f t="shared" si="154"/>
        <v>0.14223619071469124</v>
      </c>
      <c r="R135" s="20">
        <f t="shared" si="154"/>
        <v>0.14595425067627341</v>
      </c>
      <c r="S135" s="20">
        <f t="shared" si="154"/>
        <v>0.14835325658954787</v>
      </c>
      <c r="T135" s="20">
        <f t="shared" si="154"/>
        <v>0.14556067838159048</v>
      </c>
      <c r="U135" s="20">
        <f t="shared" si="154"/>
        <v>0.14001902829893728</v>
      </c>
      <c r="V135" s="20">
        <f t="shared" si="154"/>
        <v>0.12727224750345867</v>
      </c>
      <c r="W135" s="20">
        <f t="shared" si="154"/>
        <v>0.16237099367354846</v>
      </c>
      <c r="X135" s="20">
        <f t="shared" ref="X135" si="155">X111/X24</f>
        <v>0.15468263641719687</v>
      </c>
      <c r="Y135" s="20">
        <v>0.13700000000000001</v>
      </c>
      <c r="Z135" s="20">
        <f t="shared" si="107"/>
        <v>0.12289937346990178</v>
      </c>
      <c r="AA135" s="20">
        <f t="shared" si="107"/>
        <v>0.11834502048214149</v>
      </c>
      <c r="AB135" s="20">
        <f t="shared" ref="AB135" si="156">AB111/AB24</f>
        <v>0.11487551863046848</v>
      </c>
    </row>
    <row r="136" spans="1:28" x14ac:dyDescent="0.2">
      <c r="A136" t="s">
        <v>97</v>
      </c>
      <c r="B136" t="s">
        <v>23</v>
      </c>
      <c r="C136" s="20">
        <f t="shared" ref="C136:W136" si="157">C112/C25</f>
        <v>6.0931025806859912E-2</v>
      </c>
      <c r="D136" s="20">
        <f t="shared" si="157"/>
        <v>6.2349123315068762E-2</v>
      </c>
      <c r="E136" s="20">
        <f t="shared" si="157"/>
        <v>6.4200195583495212E-2</v>
      </c>
      <c r="F136" s="20">
        <f t="shared" si="157"/>
        <v>6.1111646261962992E-2</v>
      </c>
      <c r="G136" s="20">
        <f t="shared" si="157"/>
        <v>6.0567164318036104E-2</v>
      </c>
      <c r="H136" s="20">
        <f t="shared" si="157"/>
        <v>6.2414087562826404E-2</v>
      </c>
      <c r="I136" s="20">
        <f t="shared" si="157"/>
        <v>5.8900448585059322E-2</v>
      </c>
      <c r="J136" s="20">
        <f t="shared" si="157"/>
        <v>5.7607987251043435E-2</v>
      </c>
      <c r="K136" s="20">
        <f t="shared" si="157"/>
        <v>6.7142168698587981E-2</v>
      </c>
      <c r="L136" s="20">
        <f t="shared" si="157"/>
        <v>8.722387529305925E-2</v>
      </c>
      <c r="M136" s="20">
        <f t="shared" si="157"/>
        <v>0.11581817436042767</v>
      </c>
      <c r="N136" s="20">
        <f t="shared" si="157"/>
        <v>0.1371345891895093</v>
      </c>
      <c r="O136" s="20">
        <f t="shared" si="157"/>
        <v>0.18347679029850672</v>
      </c>
      <c r="P136" s="20">
        <f t="shared" si="157"/>
        <v>0.20632177257171083</v>
      </c>
      <c r="Q136" s="20">
        <f t="shared" si="157"/>
        <v>0.23052774575210386</v>
      </c>
      <c r="R136" s="20">
        <f t="shared" si="157"/>
        <v>0.24430368043504486</v>
      </c>
      <c r="S136" s="20">
        <f t="shared" si="157"/>
        <v>0.24868479135243843</v>
      </c>
      <c r="T136" s="20">
        <f t="shared" si="157"/>
        <v>0.24797598715183519</v>
      </c>
      <c r="U136" s="20">
        <f t="shared" si="157"/>
        <v>0.24363436222483706</v>
      </c>
      <c r="V136" s="20">
        <f t="shared" si="157"/>
        <v>0.23712893540934205</v>
      </c>
      <c r="W136" s="20">
        <f t="shared" si="157"/>
        <v>0.27190935062867344</v>
      </c>
      <c r="X136" s="20">
        <f t="shared" ref="X136" si="158">X112/X25</f>
        <v>0.25573785435534935</v>
      </c>
      <c r="Y136" s="20">
        <v>0.23899999999999999</v>
      </c>
      <c r="Z136" s="20">
        <f t="shared" si="107"/>
        <v>0.21714697071161557</v>
      </c>
      <c r="AA136" s="20">
        <f t="shared" si="107"/>
        <v>0.2107326902209706</v>
      </c>
      <c r="AB136" s="20">
        <f t="shared" ref="AB136" si="159">AB112/AB25</f>
        <v>0.20249652550570432</v>
      </c>
    </row>
  </sheetData>
  <mergeCells count="1">
    <mergeCell ref="Z114:AA11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9ACF-465E-7F49-9E04-1C0B8BCD8873}">
  <dimension ref="A1"/>
  <sheetViews>
    <sheetView workbookViewId="0">
      <selection activeCell="B8" sqref="B8"/>
    </sheetView>
  </sheetViews>
  <sheetFormatPr baseColWidth="10" defaultRowHeight="16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4921-5E64-184C-8535-431BE68D7F3D}">
  <dimension ref="B5:Y56"/>
  <sheetViews>
    <sheetView topLeftCell="A4" zoomScale="130" zoomScaleNormal="130" workbookViewId="0">
      <pane xSplit="22320" ySplit="4360" topLeftCell="W1" activePane="bottomRight"/>
      <selection activeCell="C6" sqref="C6:Y6"/>
      <selection pane="topRight" activeCell="N1" sqref="N1"/>
      <selection pane="bottomLeft" activeCell="J41" sqref="J41"/>
      <selection pane="bottomRight" activeCell="V48" sqref="V48"/>
    </sheetView>
  </sheetViews>
  <sheetFormatPr baseColWidth="10" defaultRowHeight="16" x14ac:dyDescent="0.2"/>
  <cols>
    <col min="2" max="2" width="41.33203125" customWidth="1"/>
  </cols>
  <sheetData>
    <row r="5" spans="2:25" x14ac:dyDescent="0.2">
      <c r="B5" t="s">
        <v>100</v>
      </c>
    </row>
    <row r="6" spans="2:25" x14ac:dyDescent="0.2">
      <c r="C6" s="3">
        <v>2000</v>
      </c>
      <c r="D6" s="3">
        <f>C6+1</f>
        <v>2001</v>
      </c>
      <c r="E6" s="3">
        <f t="shared" ref="E6:Y6" si="0">D6+1</f>
        <v>2002</v>
      </c>
      <c r="F6" s="3">
        <f t="shared" si="0"/>
        <v>2003</v>
      </c>
      <c r="G6" s="3">
        <f t="shared" si="0"/>
        <v>2004</v>
      </c>
      <c r="H6" s="3">
        <f t="shared" si="0"/>
        <v>2005</v>
      </c>
      <c r="I6" s="3">
        <f t="shared" si="0"/>
        <v>2006</v>
      </c>
      <c r="J6" s="3">
        <f t="shared" si="0"/>
        <v>2007</v>
      </c>
      <c r="K6" s="3">
        <f t="shared" si="0"/>
        <v>2008</v>
      </c>
      <c r="L6" s="3">
        <f t="shared" si="0"/>
        <v>2009</v>
      </c>
      <c r="M6" s="3">
        <f t="shared" si="0"/>
        <v>2010</v>
      </c>
      <c r="N6" s="3">
        <f t="shared" si="0"/>
        <v>2011</v>
      </c>
      <c r="O6" s="3">
        <f t="shared" si="0"/>
        <v>2012</v>
      </c>
      <c r="P6" s="3">
        <f t="shared" si="0"/>
        <v>2013</v>
      </c>
      <c r="Q6" s="3">
        <f t="shared" si="0"/>
        <v>2014</v>
      </c>
      <c r="R6" s="3">
        <f t="shared" si="0"/>
        <v>2015</v>
      </c>
      <c r="S6" s="3">
        <f t="shared" si="0"/>
        <v>2016</v>
      </c>
      <c r="T6" s="3">
        <f t="shared" si="0"/>
        <v>2017</v>
      </c>
      <c r="U6" s="3">
        <f t="shared" si="0"/>
        <v>2018</v>
      </c>
      <c r="V6" s="3">
        <f t="shared" si="0"/>
        <v>2019</v>
      </c>
      <c r="W6" s="3">
        <f t="shared" si="0"/>
        <v>2020</v>
      </c>
      <c r="X6" s="3">
        <f t="shared" si="0"/>
        <v>2021</v>
      </c>
      <c r="Y6" s="3">
        <f t="shared" si="0"/>
        <v>2022</v>
      </c>
    </row>
    <row r="7" spans="2:25" x14ac:dyDescent="0.2">
      <c r="B7" t="s">
        <v>101</v>
      </c>
      <c r="C7" s="4">
        <f>empleos!C25</f>
        <v>71554</v>
      </c>
      <c r="D7" s="4">
        <f>empleos!D25</f>
        <v>77989</v>
      </c>
      <c r="E7" s="4">
        <f>empleos!E25</f>
        <v>93756</v>
      </c>
      <c r="F7" s="4">
        <f>empleos!F25</f>
        <v>104588</v>
      </c>
      <c r="G7" s="4">
        <f>empleos!G25</f>
        <v>114579</v>
      </c>
      <c r="H7" s="4">
        <f>empleos!H25</f>
        <v>127784</v>
      </c>
      <c r="I7" s="4">
        <f>empleos!I25</f>
        <v>138922</v>
      </c>
      <c r="J7" s="4">
        <f>empleos!J25</f>
        <v>152388</v>
      </c>
      <c r="K7" s="4">
        <f>empleos!K25</f>
        <v>168316</v>
      </c>
      <c r="L7" s="4">
        <f>empleos!L25</f>
        <v>177679</v>
      </c>
      <c r="M7" s="4">
        <f>empleos!M25</f>
        <v>173834</v>
      </c>
      <c r="N7" s="4">
        <f>empleos!N25</f>
        <v>168878</v>
      </c>
      <c r="O7" s="4">
        <f>empleos!O25</f>
        <v>154664</v>
      </c>
      <c r="P7" s="4">
        <f>empleos!P25</f>
        <v>149663</v>
      </c>
      <c r="Q7" s="4">
        <f>empleos!Q25</f>
        <v>149705</v>
      </c>
      <c r="R7" s="4">
        <f>empleos!R25</f>
        <v>153867</v>
      </c>
      <c r="S7" s="4">
        <f>empleos!S25</f>
        <v>152435</v>
      </c>
      <c r="T7" s="4">
        <f>empleos!T25</f>
        <v>157247</v>
      </c>
      <c r="U7" s="4">
        <f>empleos!U25</f>
        <v>163295</v>
      </c>
      <c r="V7" s="4">
        <f>empleos!V25</f>
        <v>171741</v>
      </c>
      <c r="W7" s="4">
        <f>empleos!W25</f>
        <v>185450</v>
      </c>
      <c r="X7" s="4">
        <f>empleos!X25</f>
        <v>201500</v>
      </c>
      <c r="Y7" s="4">
        <f>empleos!Y25</f>
        <v>205364</v>
      </c>
    </row>
    <row r="8" spans="2:25" x14ac:dyDescent="0.2">
      <c r="B8" t="s">
        <v>13</v>
      </c>
      <c r="C8" s="4">
        <f>empleos!C52</f>
        <v>13410</v>
      </c>
      <c r="D8" s="4">
        <f>empleos!D52</f>
        <v>15385</v>
      </c>
      <c r="E8" s="4">
        <f>empleos!E52</f>
        <v>17629</v>
      </c>
      <c r="F8" s="4">
        <f>empleos!F52</f>
        <v>18478</v>
      </c>
      <c r="G8" s="4">
        <f>empleos!G52</f>
        <v>19429</v>
      </c>
      <c r="H8" s="4">
        <f>empleos!H52</f>
        <v>23137</v>
      </c>
      <c r="I8" s="4">
        <f>empleos!I52</f>
        <v>25021</v>
      </c>
      <c r="J8" s="4">
        <f>empleos!J52</f>
        <v>27502</v>
      </c>
      <c r="K8" s="4">
        <f>empleos!K52</f>
        <v>29682</v>
      </c>
      <c r="L8" s="4">
        <f>empleos!L52</f>
        <v>28512</v>
      </c>
      <c r="M8" s="4">
        <f>empleos!M52</f>
        <v>25703</v>
      </c>
      <c r="N8" s="4">
        <f>empleos!N52</f>
        <v>21043</v>
      </c>
      <c r="O8" s="4">
        <f>empleos!O52</f>
        <v>16185</v>
      </c>
      <c r="P8" s="4">
        <f>empleos!P52</f>
        <v>13797</v>
      </c>
      <c r="Q8" s="4">
        <f>empleos!Q52</f>
        <v>13057</v>
      </c>
      <c r="R8" s="4">
        <f>empleos!R52</f>
        <v>16065</v>
      </c>
      <c r="S8" s="4">
        <f>empleos!S52</f>
        <v>11797</v>
      </c>
      <c r="T8" s="4">
        <f>empleos!T52</f>
        <v>12868</v>
      </c>
      <c r="U8" s="4">
        <f>empleos!U52</f>
        <v>14155</v>
      </c>
      <c r="V8" s="4">
        <f>empleos!V52</f>
        <v>14630</v>
      </c>
      <c r="W8" s="4">
        <f>empleos!W52</f>
        <v>18752</v>
      </c>
      <c r="X8" s="4">
        <f>empleos!X52</f>
        <v>24666</v>
      </c>
      <c r="Y8" s="4">
        <f>empleos!Y52</f>
        <v>19177</v>
      </c>
    </row>
    <row r="9" spans="2:25" x14ac:dyDescent="0.2">
      <c r="B9" t="s">
        <v>105</v>
      </c>
      <c r="C9" s="4">
        <f>C7-C8</f>
        <v>58144</v>
      </c>
      <c r="D9" s="4">
        <f t="shared" ref="D9:Y9" si="1">D7-D8</f>
        <v>62604</v>
      </c>
      <c r="E9" s="4">
        <f t="shared" si="1"/>
        <v>76127</v>
      </c>
      <c r="F9" s="4">
        <f t="shared" si="1"/>
        <v>86110</v>
      </c>
      <c r="G9" s="4">
        <f t="shared" si="1"/>
        <v>95150</v>
      </c>
      <c r="H9" s="4">
        <f t="shared" si="1"/>
        <v>104647</v>
      </c>
      <c r="I9" s="4">
        <f t="shared" si="1"/>
        <v>113901</v>
      </c>
      <c r="J9" s="4">
        <f t="shared" si="1"/>
        <v>124886</v>
      </c>
      <c r="K9" s="4">
        <f t="shared" si="1"/>
        <v>138634</v>
      </c>
      <c r="L9" s="4">
        <f t="shared" si="1"/>
        <v>149167</v>
      </c>
      <c r="M9" s="4">
        <f t="shared" si="1"/>
        <v>148131</v>
      </c>
      <c r="N9" s="4">
        <f t="shared" si="1"/>
        <v>147835</v>
      </c>
      <c r="O9" s="4">
        <f t="shared" si="1"/>
        <v>138479</v>
      </c>
      <c r="P9" s="4">
        <f t="shared" si="1"/>
        <v>135866</v>
      </c>
      <c r="Q9" s="4">
        <f t="shared" si="1"/>
        <v>136648</v>
      </c>
      <c r="R9" s="4">
        <f t="shared" si="1"/>
        <v>137802</v>
      </c>
      <c r="S9" s="4">
        <f t="shared" si="1"/>
        <v>140638</v>
      </c>
      <c r="T9" s="4">
        <f t="shared" si="1"/>
        <v>144379</v>
      </c>
      <c r="U9" s="4">
        <f t="shared" si="1"/>
        <v>149140</v>
      </c>
      <c r="V9" s="4">
        <f t="shared" si="1"/>
        <v>157111</v>
      </c>
      <c r="W9" s="4">
        <f t="shared" si="1"/>
        <v>166698</v>
      </c>
      <c r="X9" s="4">
        <f t="shared" si="1"/>
        <v>176834</v>
      </c>
      <c r="Y9" s="4">
        <f t="shared" si="1"/>
        <v>186187</v>
      </c>
    </row>
    <row r="10" spans="2:25" x14ac:dyDescent="0.2">
      <c r="B10" t="s">
        <v>102</v>
      </c>
      <c r="C10" s="4">
        <f>recursos!C28</f>
        <v>68328</v>
      </c>
      <c r="D10" s="4">
        <f>recursos!D28</f>
        <v>73644</v>
      </c>
      <c r="E10" s="4">
        <f>recursos!E28</f>
        <v>90088</v>
      </c>
      <c r="F10" s="4">
        <f>recursos!F28</f>
        <v>100745</v>
      </c>
      <c r="G10" s="4">
        <f>recursos!G28</f>
        <v>113877</v>
      </c>
      <c r="H10" s="4">
        <f>recursos!H28</f>
        <v>125030</v>
      </c>
      <c r="I10" s="4">
        <f>recursos!I28</f>
        <v>138273</v>
      </c>
      <c r="J10" s="4">
        <f>recursos!J28</f>
        <v>148909</v>
      </c>
      <c r="K10" s="4">
        <f>recursos!K28</f>
        <v>149157</v>
      </c>
      <c r="L10" s="4">
        <f>recursos!L28</f>
        <v>155775</v>
      </c>
      <c r="M10" s="4">
        <f>recursos!M28</f>
        <v>133436</v>
      </c>
      <c r="N10" s="4">
        <f>recursos!N28</f>
        <v>114017</v>
      </c>
      <c r="O10" s="4">
        <f>recursos!O28</f>
        <v>134091</v>
      </c>
      <c r="P10" s="4">
        <f>recursos!P28</f>
        <v>133287</v>
      </c>
      <c r="Q10" s="4">
        <f>recursos!Q28</f>
        <v>131009</v>
      </c>
      <c r="R10" s="4">
        <f>recursos!R28</f>
        <v>135006</v>
      </c>
      <c r="S10" s="4">
        <f>recursos!S28</f>
        <v>142944</v>
      </c>
      <c r="T10" s="4">
        <f>recursos!T28</f>
        <v>153082</v>
      </c>
      <c r="U10" s="4">
        <f>recursos!U28</f>
        <v>160008</v>
      </c>
      <c r="V10" s="4">
        <f>recursos!V28</f>
        <v>164404</v>
      </c>
      <c r="W10" s="4">
        <f>recursos!W28</f>
        <v>183466</v>
      </c>
      <c r="X10" s="4">
        <f>recursos!X28</f>
        <v>201255</v>
      </c>
      <c r="Y10" s="4">
        <f>recursos!Y28</f>
        <v>190163</v>
      </c>
    </row>
    <row r="11" spans="2:25" x14ac:dyDescent="0.2">
      <c r="B11" t="s">
        <v>103</v>
      </c>
      <c r="C11" s="4">
        <f>recursos!C79</f>
        <v>43353</v>
      </c>
      <c r="D11" s="4">
        <f>recursos!D79</f>
        <v>46830</v>
      </c>
      <c r="E11" s="4">
        <f>recursos!E79</f>
        <v>50224</v>
      </c>
      <c r="F11" s="4">
        <f>recursos!F79</f>
        <v>54735</v>
      </c>
      <c r="G11" s="4">
        <f>recursos!G79</f>
        <v>60946</v>
      </c>
      <c r="H11" s="4">
        <f>recursos!H79</f>
        <v>65769</v>
      </c>
      <c r="I11" s="4">
        <f>recursos!I79</f>
        <v>71599</v>
      </c>
      <c r="J11" s="4">
        <f>recursos!J79</f>
        <v>79261</v>
      </c>
      <c r="K11" s="4">
        <f>recursos!K79</f>
        <v>82574</v>
      </c>
      <c r="L11" s="4">
        <f>recursos!L79</f>
        <v>88001</v>
      </c>
      <c r="M11" s="4">
        <f>recursos!M79</f>
        <v>72076</v>
      </c>
      <c r="N11" s="4">
        <f>recursos!N79</f>
        <v>48936</v>
      </c>
      <c r="O11" s="4">
        <f>recursos!O79</f>
        <v>56652</v>
      </c>
      <c r="P11" s="4">
        <f>recursos!P79</f>
        <v>67577</v>
      </c>
      <c r="Q11" s="4">
        <f>recursos!Q79</f>
        <v>65435</v>
      </c>
      <c r="R11" s="4">
        <f>recursos!R79</f>
        <v>65787</v>
      </c>
      <c r="S11" s="4">
        <f>recursos!S79</f>
        <v>71010</v>
      </c>
      <c r="T11" s="4">
        <f>recursos!T79</f>
        <v>75700</v>
      </c>
      <c r="U11" s="4">
        <f>recursos!U79</f>
        <v>77592</v>
      </c>
      <c r="V11" s="4">
        <f>recursos!V79</f>
        <v>78593</v>
      </c>
      <c r="W11" s="4">
        <f>recursos!W79</f>
        <v>95951</v>
      </c>
      <c r="X11" s="4">
        <f>recursos!X79</f>
        <v>103701</v>
      </c>
      <c r="Y11" s="4">
        <f>recursos!Y79</f>
        <v>88505</v>
      </c>
    </row>
    <row r="12" spans="2:25" x14ac:dyDescent="0.2">
      <c r="B12" t="s">
        <v>104</v>
      </c>
      <c r="C12" s="4">
        <f>C10-C11</f>
        <v>24975</v>
      </c>
      <c r="D12" s="4">
        <f t="shared" ref="D12:Y12" si="2">D10-D11</f>
        <v>26814</v>
      </c>
      <c r="E12" s="4">
        <f t="shared" si="2"/>
        <v>39864</v>
      </c>
      <c r="F12" s="4">
        <f t="shared" si="2"/>
        <v>46010</v>
      </c>
      <c r="G12" s="4">
        <f t="shared" si="2"/>
        <v>52931</v>
      </c>
      <c r="H12" s="4">
        <f t="shared" si="2"/>
        <v>59261</v>
      </c>
      <c r="I12" s="4">
        <f t="shared" si="2"/>
        <v>66674</v>
      </c>
      <c r="J12" s="4">
        <f t="shared" si="2"/>
        <v>69648</v>
      </c>
      <c r="K12" s="4">
        <f t="shared" si="2"/>
        <v>66583</v>
      </c>
      <c r="L12" s="4">
        <f t="shared" si="2"/>
        <v>67774</v>
      </c>
      <c r="M12" s="4">
        <f t="shared" si="2"/>
        <v>61360</v>
      </c>
      <c r="N12" s="4">
        <f t="shared" si="2"/>
        <v>65081</v>
      </c>
      <c r="O12" s="4">
        <f t="shared" si="2"/>
        <v>77439</v>
      </c>
      <c r="P12" s="4">
        <f t="shared" si="2"/>
        <v>65710</v>
      </c>
      <c r="Q12" s="4">
        <f t="shared" si="2"/>
        <v>65574</v>
      </c>
      <c r="R12" s="4">
        <f t="shared" si="2"/>
        <v>69219</v>
      </c>
      <c r="S12" s="4">
        <f t="shared" si="2"/>
        <v>71934</v>
      </c>
      <c r="T12" s="4">
        <f t="shared" si="2"/>
        <v>77382</v>
      </c>
      <c r="U12" s="4">
        <f t="shared" si="2"/>
        <v>82416</v>
      </c>
      <c r="V12" s="4">
        <f t="shared" si="2"/>
        <v>85811</v>
      </c>
      <c r="W12" s="4">
        <f t="shared" si="2"/>
        <v>87515</v>
      </c>
      <c r="X12" s="4">
        <f t="shared" si="2"/>
        <v>97554</v>
      </c>
      <c r="Y12" s="4">
        <f t="shared" si="2"/>
        <v>101658</v>
      </c>
    </row>
    <row r="13" spans="2:25" x14ac:dyDescent="0.2">
      <c r="B13" t="s">
        <v>106</v>
      </c>
      <c r="C13">
        <f>'otras variables'!C40</f>
        <v>0.69641666748057529</v>
      </c>
      <c r="D13">
        <f>'otras variables'!D40</f>
        <v>0.72540349983037222</v>
      </c>
      <c r="E13">
        <f>'otras variables'!E40</f>
        <v>0.75508442156907507</v>
      </c>
      <c r="F13">
        <f>'otras variables'!F40</f>
        <v>0.78531789297524746</v>
      </c>
      <c r="G13">
        <f>'otras variables'!G40</f>
        <v>0.81603672144335293</v>
      </c>
      <c r="H13">
        <f>'otras variables'!H40</f>
        <v>0.85041633007311668</v>
      </c>
      <c r="I13">
        <f>'otras variables'!I40</f>
        <v>0.88504945035112226</v>
      </c>
      <c r="J13">
        <f>'otras variables'!J40</f>
        <v>0.91656798189770494</v>
      </c>
      <c r="K13">
        <f>'otras variables'!K40</f>
        <v>0.93904221854916414</v>
      </c>
      <c r="L13">
        <f>'otras variables'!L40</f>
        <v>0.94121413646254459</v>
      </c>
      <c r="M13">
        <f>'otras variables'!M40</f>
        <v>0.94397029890125495</v>
      </c>
      <c r="N13">
        <f>'otras variables'!N40</f>
        <v>0.94259260317456184</v>
      </c>
      <c r="O13">
        <f>'otras variables'!O40</f>
        <v>0.94067939818676505</v>
      </c>
      <c r="P13">
        <f>'otras variables'!P40</f>
        <v>0.9448016417418843</v>
      </c>
      <c r="Q13">
        <f>'otras variables'!Q40</f>
        <v>0.94271649367161581</v>
      </c>
      <c r="R13">
        <f>'otras variables'!R40</f>
        <v>0.94792474683489791</v>
      </c>
      <c r="S13">
        <f>'otras variables'!S40</f>
        <v>0.95145276619650421</v>
      </c>
      <c r="T13">
        <f>'otras variables'!T40</f>
        <v>0.96342117607030742</v>
      </c>
      <c r="U13">
        <f>'otras variables'!U40</f>
        <v>0.97486031032218179</v>
      </c>
      <c r="V13">
        <f>'otras variables'!V40</f>
        <v>0.98878777627623848</v>
      </c>
      <c r="W13">
        <f>'otras variables'!W40</f>
        <v>1</v>
      </c>
      <c r="X13">
        <f>'otras variables'!X40</f>
        <v>1.0255611236501616</v>
      </c>
      <c r="Y13">
        <f>'otras variables'!Y40</f>
        <v>1.0736989998833355</v>
      </c>
    </row>
    <row r="14" spans="2:25" x14ac:dyDescent="0.2">
      <c r="B14" t="s">
        <v>107</v>
      </c>
      <c r="C14" s="4">
        <f>'otras variables'!C66</f>
        <v>40358287</v>
      </c>
      <c r="D14" s="4">
        <f>'otras variables'!D66</f>
        <v>40972359</v>
      </c>
      <c r="E14" s="4">
        <f>'otras variables'!E66</f>
        <v>41692558</v>
      </c>
      <c r="F14" s="4">
        <f>'otras variables'!F66</f>
        <v>42573670</v>
      </c>
      <c r="G14" s="4">
        <f>'otras variables'!G66</f>
        <v>43055014</v>
      </c>
      <c r="H14" s="4">
        <f>'otras variables'!H66</f>
        <v>43967766</v>
      </c>
      <c r="I14" s="4">
        <f>'otras variables'!I66</f>
        <v>44566232</v>
      </c>
      <c r="J14" s="4">
        <f>'otras variables'!J66</f>
        <v>45054694</v>
      </c>
      <c r="K14" s="4">
        <f>'otras variables'!K66</f>
        <v>46008985</v>
      </c>
      <c r="L14" s="4">
        <f>'otras variables'!L66</f>
        <v>46593673</v>
      </c>
      <c r="M14" s="4">
        <f>'otras variables'!M66</f>
        <v>46864418</v>
      </c>
      <c r="N14" s="4">
        <f>'otras variables'!N66</f>
        <v>47029641</v>
      </c>
      <c r="O14" s="4">
        <f>'otras variables'!O66</f>
        <v>47100501</v>
      </c>
      <c r="P14" s="4">
        <f>'otras variables'!P66</f>
        <v>46961924</v>
      </c>
      <c r="Q14" s="4">
        <f>'otras variables'!Q66</f>
        <v>46601869</v>
      </c>
      <c r="R14" s="4">
        <f>'otras variables'!R66</f>
        <v>46454535</v>
      </c>
      <c r="S14" s="4">
        <f>'otras variables'!S66</f>
        <v>46386463</v>
      </c>
      <c r="T14" s="4">
        <f>'otras variables'!T66</f>
        <v>46401053</v>
      </c>
      <c r="U14" s="4">
        <f>'otras variables'!U66</f>
        <v>46551452</v>
      </c>
      <c r="V14" s="4">
        <f>'otras variables'!V66</f>
        <v>46854944</v>
      </c>
      <c r="W14" s="4">
        <f>'otras variables'!W66</f>
        <v>47279517</v>
      </c>
      <c r="X14" s="4">
        <f>'otras variables'!X66</f>
        <v>47231156.582046002</v>
      </c>
      <c r="Y14" s="4">
        <f>'otras variables'!Y66</f>
        <v>47318744</v>
      </c>
    </row>
    <row r="16" spans="2:25" x14ac:dyDescent="0.2">
      <c r="B16" t="s">
        <v>108</v>
      </c>
    </row>
    <row r="17" spans="2:25" x14ac:dyDescent="0.2">
      <c r="B17" t="s">
        <v>101</v>
      </c>
      <c r="C17" s="4">
        <f>C7/C$13</f>
        <v>102745.96134934667</v>
      </c>
      <c r="D17" s="4">
        <f t="shared" ref="D17:Y17" si="3">D7/D$13</f>
        <v>107511.19896476498</v>
      </c>
      <c r="E17" s="4">
        <f t="shared" si="3"/>
        <v>124166.24859664544</v>
      </c>
      <c r="F17" s="4">
        <f t="shared" si="3"/>
        <v>133179.18888077151</v>
      </c>
      <c r="G17" s="4">
        <f t="shared" si="3"/>
        <v>140409.12251759955</v>
      </c>
      <c r="H17" s="4">
        <f t="shared" si="3"/>
        <v>150260.52003142209</v>
      </c>
      <c r="I17" s="4">
        <f t="shared" si="3"/>
        <v>156965.24069348443</v>
      </c>
      <c r="J17" s="4">
        <f t="shared" si="3"/>
        <v>166259.35338095578</v>
      </c>
      <c r="K17" s="4">
        <f t="shared" si="3"/>
        <v>179242.2072993172</v>
      </c>
      <c r="L17" s="4">
        <f t="shared" si="3"/>
        <v>188776.38267077887</v>
      </c>
      <c r="M17" s="4">
        <f t="shared" si="3"/>
        <v>184151.98041965524</v>
      </c>
      <c r="N17" s="4">
        <f t="shared" si="3"/>
        <v>179163.29857802304</v>
      </c>
      <c r="O17" s="4">
        <f t="shared" si="3"/>
        <v>164417.33527717015</v>
      </c>
      <c r="P17" s="4">
        <f t="shared" si="3"/>
        <v>158406.79502215268</v>
      </c>
      <c r="Q17" s="4">
        <f t="shared" si="3"/>
        <v>158801.71929202287</v>
      </c>
      <c r="R17" s="4">
        <f t="shared" si="3"/>
        <v>162319.84713318109</v>
      </c>
      <c r="S17" s="4">
        <f t="shared" si="3"/>
        <v>160212.89276331506</v>
      </c>
      <c r="T17" s="4">
        <f t="shared" si="3"/>
        <v>163217.29676048204</v>
      </c>
      <c r="U17" s="4">
        <f t="shared" si="3"/>
        <v>167506.05011915255</v>
      </c>
      <c r="V17" s="4">
        <f t="shared" si="3"/>
        <v>173688.43357547795</v>
      </c>
      <c r="W17" s="4">
        <f t="shared" si="3"/>
        <v>185450</v>
      </c>
      <c r="X17" s="4">
        <f t="shared" si="3"/>
        <v>196477.80649370197</v>
      </c>
      <c r="Y17" s="4">
        <f t="shared" si="3"/>
        <v>191267.75755804387</v>
      </c>
    </row>
    <row r="18" spans="2:25" x14ac:dyDescent="0.2">
      <c r="B18" t="s">
        <v>13</v>
      </c>
      <c r="C18" s="4">
        <f t="shared" ref="C18:Y18" si="4">C8/C$13</f>
        <v>19255.713750380673</v>
      </c>
      <c r="D18" s="4">
        <f t="shared" si="4"/>
        <v>21208.885818165498</v>
      </c>
      <c r="E18" s="4">
        <f t="shared" si="4"/>
        <v>23347.058284379265</v>
      </c>
      <c r="F18" s="4">
        <f t="shared" si="4"/>
        <v>23529.325086423836</v>
      </c>
      <c r="G18" s="4">
        <f t="shared" si="4"/>
        <v>23808.977573503362</v>
      </c>
      <c r="H18" s="4">
        <f t="shared" si="4"/>
        <v>27206.674168651887</v>
      </c>
      <c r="I18" s="4">
        <f t="shared" si="4"/>
        <v>28270.736725584673</v>
      </c>
      <c r="J18" s="4">
        <f t="shared" si="4"/>
        <v>30005.412084173593</v>
      </c>
      <c r="K18" s="4">
        <f t="shared" si="4"/>
        <v>31608.802473076434</v>
      </c>
      <c r="L18" s="4">
        <f t="shared" si="4"/>
        <v>30292.787682895825</v>
      </c>
      <c r="M18" s="4">
        <f t="shared" si="4"/>
        <v>27228.610931845316</v>
      </c>
      <c r="N18" s="4">
        <f t="shared" si="4"/>
        <v>22324.596998882855</v>
      </c>
      <c r="O18" s="4">
        <f t="shared" si="4"/>
        <v>17205.649481850975</v>
      </c>
      <c r="P18" s="4">
        <f t="shared" si="4"/>
        <v>14603.065226012044</v>
      </c>
      <c r="Q18" s="4">
        <f t="shared" si="4"/>
        <v>13850.399444213237</v>
      </c>
      <c r="R18" s="4">
        <f t="shared" si="4"/>
        <v>16947.547844531666</v>
      </c>
      <c r="S18" s="4">
        <f t="shared" si="4"/>
        <v>12398.933945149261</v>
      </c>
      <c r="T18" s="4">
        <f t="shared" si="4"/>
        <v>13356.567532060282</v>
      </c>
      <c r="U18" s="4">
        <f t="shared" si="4"/>
        <v>14520.029023770505</v>
      </c>
      <c r="V18" s="4">
        <f t="shared" si="4"/>
        <v>14795.894883628502</v>
      </c>
      <c r="W18" s="4">
        <f t="shared" si="4"/>
        <v>18752</v>
      </c>
      <c r="X18" s="4">
        <f t="shared" si="4"/>
        <v>24051.223697139714</v>
      </c>
      <c r="Y18" s="4">
        <f t="shared" si="4"/>
        <v>17860.685352304237</v>
      </c>
    </row>
    <row r="19" spans="2:25" x14ac:dyDescent="0.2">
      <c r="B19" t="s">
        <v>105</v>
      </c>
      <c r="C19" s="4">
        <f t="shared" ref="C19:Y19" si="5">C9/C$13</f>
        <v>83490.247598965987</v>
      </c>
      <c r="D19" s="4">
        <f t="shared" si="5"/>
        <v>86302.313146599467</v>
      </c>
      <c r="E19" s="4">
        <f t="shared" si="5"/>
        <v>100819.19031226618</v>
      </c>
      <c r="F19" s="4">
        <f t="shared" si="5"/>
        <v>109649.86379434769</v>
      </c>
      <c r="G19" s="4">
        <f t="shared" si="5"/>
        <v>116600.14494409619</v>
      </c>
      <c r="H19" s="4">
        <f t="shared" si="5"/>
        <v>123053.84586277019</v>
      </c>
      <c r="I19" s="4">
        <f t="shared" si="5"/>
        <v>128694.50396789976</v>
      </c>
      <c r="J19" s="4">
        <f t="shared" si="5"/>
        <v>136253.94129678217</v>
      </c>
      <c r="K19" s="4">
        <f t="shared" si="5"/>
        <v>147633.40482624076</v>
      </c>
      <c r="L19" s="4">
        <f t="shared" si="5"/>
        <v>158483.59498788306</v>
      </c>
      <c r="M19" s="4">
        <f t="shared" si="5"/>
        <v>156923.36948780992</v>
      </c>
      <c r="N19" s="4">
        <f t="shared" si="5"/>
        <v>156838.70157914018</v>
      </c>
      <c r="O19" s="4">
        <f t="shared" si="5"/>
        <v>147211.68579531918</v>
      </c>
      <c r="P19" s="4">
        <f t="shared" si="5"/>
        <v>143803.72979614063</v>
      </c>
      <c r="Q19" s="4">
        <f t="shared" si="5"/>
        <v>144951.31984780965</v>
      </c>
      <c r="R19" s="4">
        <f t="shared" si="5"/>
        <v>145372.2992886494</v>
      </c>
      <c r="S19" s="4">
        <f t="shared" si="5"/>
        <v>147813.95881816579</v>
      </c>
      <c r="T19" s="4">
        <f t="shared" si="5"/>
        <v>149860.72922842178</v>
      </c>
      <c r="U19" s="4">
        <f t="shared" si="5"/>
        <v>152986.02109538205</v>
      </c>
      <c r="V19" s="4">
        <f t="shared" si="5"/>
        <v>158892.53869184945</v>
      </c>
      <c r="W19" s="4">
        <f t="shared" si="5"/>
        <v>166698</v>
      </c>
      <c r="X19" s="4">
        <f t="shared" si="5"/>
        <v>172426.58279656223</v>
      </c>
      <c r="Y19" s="4">
        <f t="shared" si="5"/>
        <v>173407.07220573965</v>
      </c>
    </row>
    <row r="20" spans="2:25" x14ac:dyDescent="0.2">
      <c r="B20" t="s">
        <v>102</v>
      </c>
      <c r="C20" s="4">
        <f t="shared" ref="C20:Y20" si="6">C10/C$13</f>
        <v>98113.677042208117</v>
      </c>
      <c r="D20" s="4">
        <f t="shared" si="6"/>
        <v>101521.4291318154</v>
      </c>
      <c r="E20" s="4">
        <f t="shared" si="6"/>
        <v>119308.51362659024</v>
      </c>
      <c r="F20" s="4">
        <f t="shared" si="6"/>
        <v>128285.62917154288</v>
      </c>
      <c r="G20" s="4">
        <f t="shared" si="6"/>
        <v>139548.86711296733</v>
      </c>
      <c r="H20" s="4">
        <f t="shared" si="6"/>
        <v>147022.10620679194</v>
      </c>
      <c r="I20" s="4">
        <f t="shared" si="6"/>
        <v>156231.9483336705</v>
      </c>
      <c r="J20" s="4">
        <f t="shared" si="6"/>
        <v>162463.67202538747</v>
      </c>
      <c r="K20" s="4">
        <f t="shared" si="6"/>
        <v>158839.50375569912</v>
      </c>
      <c r="L20" s="4">
        <f t="shared" si="6"/>
        <v>165504.31401876744</v>
      </c>
      <c r="M20" s="4">
        <f t="shared" si="6"/>
        <v>141356.14240756765</v>
      </c>
      <c r="N20" s="4">
        <f t="shared" si="6"/>
        <v>120961.05954576944</v>
      </c>
      <c r="O20" s="4">
        <f t="shared" si="6"/>
        <v>142546.97217614329</v>
      </c>
      <c r="P20" s="4">
        <f t="shared" si="6"/>
        <v>141074.05630060646</v>
      </c>
      <c r="Q20" s="4">
        <f t="shared" si="6"/>
        <v>138969.66996913013</v>
      </c>
      <c r="R20" s="4">
        <f t="shared" si="6"/>
        <v>142422.69805781776</v>
      </c>
      <c r="S20" s="4">
        <f t="shared" si="6"/>
        <v>150237.62090831704</v>
      </c>
      <c r="T20" s="4">
        <f t="shared" si="6"/>
        <v>158894.16155912745</v>
      </c>
      <c r="U20" s="4">
        <f t="shared" si="6"/>
        <v>164134.28499014277</v>
      </c>
      <c r="V20" s="4">
        <f t="shared" si="6"/>
        <v>166268.23666767328</v>
      </c>
      <c r="W20" s="4">
        <f t="shared" si="6"/>
        <v>183466</v>
      </c>
      <c r="X20" s="4">
        <f t="shared" si="6"/>
        <v>196238.91288282874</v>
      </c>
      <c r="Y20" s="4">
        <f t="shared" si="6"/>
        <v>177110.15845284617</v>
      </c>
    </row>
    <row r="21" spans="2:25" x14ac:dyDescent="0.2">
      <c r="B21" t="s">
        <v>103</v>
      </c>
      <c r="C21" s="4">
        <f t="shared" ref="C21:Y21" si="7">C11/C$13</f>
        <v>62251.525594351486</v>
      </c>
      <c r="D21" s="4">
        <f t="shared" si="7"/>
        <v>64557.174056853444</v>
      </c>
      <c r="E21" s="4">
        <f t="shared" si="7"/>
        <v>66514.41688551048</v>
      </c>
      <c r="F21" s="4">
        <f t="shared" si="7"/>
        <v>69697.889847678787</v>
      </c>
      <c r="G21" s="4">
        <f t="shared" si="7"/>
        <v>74685.364516688249</v>
      </c>
      <c r="H21" s="4">
        <f t="shared" si="7"/>
        <v>77337.414245497086</v>
      </c>
      <c r="I21" s="4">
        <f t="shared" si="7"/>
        <v>80898.304576761002</v>
      </c>
      <c r="J21" s="4">
        <f t="shared" si="7"/>
        <v>86475.855108853299</v>
      </c>
      <c r="K21" s="4">
        <f t="shared" si="7"/>
        <v>87934.278532841898</v>
      </c>
      <c r="L21" s="4">
        <f t="shared" si="7"/>
        <v>93497.320738023132</v>
      </c>
      <c r="M21" s="4">
        <f t="shared" si="7"/>
        <v>76354.09724637914</v>
      </c>
      <c r="N21" s="4">
        <f t="shared" si="7"/>
        <v>51916.384485925548</v>
      </c>
      <c r="O21" s="4">
        <f t="shared" si="7"/>
        <v>60224.55696297939</v>
      </c>
      <c r="P21" s="4">
        <f t="shared" si="7"/>
        <v>71525.066230210621</v>
      </c>
      <c r="Q21" s="4">
        <f t="shared" si="7"/>
        <v>69411.111865826242</v>
      </c>
      <c r="R21" s="4">
        <f t="shared" si="7"/>
        <v>69401.078745608756</v>
      </c>
      <c r="S21" s="4">
        <f t="shared" si="7"/>
        <v>74633.237216669411</v>
      </c>
      <c r="T21" s="4">
        <f t="shared" si="7"/>
        <v>78574.149998209774</v>
      </c>
      <c r="U21" s="4">
        <f t="shared" si="7"/>
        <v>79592.941858876788</v>
      </c>
      <c r="V21" s="4">
        <f t="shared" si="7"/>
        <v>79484.194572044755</v>
      </c>
      <c r="W21" s="4">
        <f t="shared" si="7"/>
        <v>95951</v>
      </c>
      <c r="X21" s="4">
        <f t="shared" si="7"/>
        <v>101116.35241292004</v>
      </c>
      <c r="Y21" s="4">
        <f t="shared" si="7"/>
        <v>82429.992027203756</v>
      </c>
    </row>
    <row r="22" spans="2:25" x14ac:dyDescent="0.2">
      <c r="B22" t="s">
        <v>104</v>
      </c>
      <c r="C22" s="4">
        <f t="shared" ref="C22:Y22" si="8">C12/C$13</f>
        <v>35862.151447856624</v>
      </c>
      <c r="D22" s="4">
        <f t="shared" si="8"/>
        <v>36964.255074961955</v>
      </c>
      <c r="E22" s="4">
        <f t="shared" si="8"/>
        <v>52794.09674107976</v>
      </c>
      <c r="F22" s="4">
        <f t="shared" si="8"/>
        <v>58587.739323864094</v>
      </c>
      <c r="G22" s="4">
        <f t="shared" si="8"/>
        <v>64863.50259627909</v>
      </c>
      <c r="H22" s="4">
        <f t="shared" si="8"/>
        <v>69684.69196129487</v>
      </c>
      <c r="I22" s="4">
        <f t="shared" si="8"/>
        <v>75333.6437569095</v>
      </c>
      <c r="J22" s="4">
        <f t="shared" si="8"/>
        <v>75987.816916534168</v>
      </c>
      <c r="K22" s="4">
        <f t="shared" si="8"/>
        <v>70905.225222857218</v>
      </c>
      <c r="L22" s="4">
        <f t="shared" si="8"/>
        <v>72006.993280744296</v>
      </c>
      <c r="M22" s="4">
        <f t="shared" si="8"/>
        <v>65002.045161188522</v>
      </c>
      <c r="N22" s="4">
        <f t="shared" si="8"/>
        <v>69044.675059843896</v>
      </c>
      <c r="O22" s="4">
        <f t="shared" si="8"/>
        <v>82322.415213163884</v>
      </c>
      <c r="P22" s="4">
        <f t="shared" si="8"/>
        <v>69548.990070395841</v>
      </c>
      <c r="Q22" s="4">
        <f t="shared" si="8"/>
        <v>69558.558103303891</v>
      </c>
      <c r="R22" s="4">
        <f t="shared" si="8"/>
        <v>73021.61931220899</v>
      </c>
      <c r="S22" s="4">
        <f t="shared" si="8"/>
        <v>75604.383691647628</v>
      </c>
      <c r="T22" s="4">
        <f t="shared" si="8"/>
        <v>80320.011560917686</v>
      </c>
      <c r="U22" s="4">
        <f t="shared" si="8"/>
        <v>84541.343131265981</v>
      </c>
      <c r="V22" s="4">
        <f t="shared" si="8"/>
        <v>86784.042095628523</v>
      </c>
      <c r="W22" s="4">
        <f t="shared" si="8"/>
        <v>87515</v>
      </c>
      <c r="X22" s="4">
        <f t="shared" si="8"/>
        <v>95122.560469908683</v>
      </c>
      <c r="Y22" s="4">
        <f t="shared" si="8"/>
        <v>94680.166425642397</v>
      </c>
    </row>
    <row r="24" spans="2:25" x14ac:dyDescent="0.2">
      <c r="B24" t="s">
        <v>109</v>
      </c>
      <c r="C24" s="3">
        <v>2000</v>
      </c>
      <c r="D24" s="3">
        <f>C24+1</f>
        <v>2001</v>
      </c>
      <c r="E24" s="3">
        <f t="shared" ref="E24" si="9">D24+1</f>
        <v>2002</v>
      </c>
      <c r="F24" s="3">
        <f t="shared" ref="F24" si="10">E24+1</f>
        <v>2003</v>
      </c>
      <c r="G24" s="3">
        <f t="shared" ref="G24" si="11">F24+1</f>
        <v>2004</v>
      </c>
      <c r="H24" s="3">
        <f t="shared" ref="H24" si="12">G24+1</f>
        <v>2005</v>
      </c>
      <c r="I24" s="3">
        <f t="shared" ref="I24" si="13">H24+1</f>
        <v>2006</v>
      </c>
      <c r="J24" s="3">
        <f t="shared" ref="J24" si="14">I24+1</f>
        <v>2007</v>
      </c>
      <c r="K24" s="3">
        <f t="shared" ref="K24" si="15">J24+1</f>
        <v>2008</v>
      </c>
      <c r="L24" s="3">
        <f t="shared" ref="L24" si="16">K24+1</f>
        <v>2009</v>
      </c>
      <c r="M24" s="3">
        <f t="shared" ref="M24" si="17">L24+1</f>
        <v>2010</v>
      </c>
      <c r="N24" s="3">
        <f t="shared" ref="N24" si="18">M24+1</f>
        <v>2011</v>
      </c>
      <c r="O24" s="3">
        <f t="shared" ref="O24" si="19">N24+1</f>
        <v>2012</v>
      </c>
      <c r="P24" s="3">
        <f t="shared" ref="P24" si="20">O24+1</f>
        <v>2013</v>
      </c>
      <c r="Q24" s="3">
        <f t="shared" ref="Q24" si="21">P24+1</f>
        <v>2014</v>
      </c>
      <c r="R24" s="3">
        <f t="shared" ref="R24" si="22">Q24+1</f>
        <v>2015</v>
      </c>
      <c r="S24" s="3">
        <f t="shared" ref="S24" si="23">R24+1</f>
        <v>2016</v>
      </c>
      <c r="T24" s="3">
        <f t="shared" ref="T24" si="24">S24+1</f>
        <v>2017</v>
      </c>
      <c r="U24" s="3">
        <f t="shared" ref="U24" si="25">T24+1</f>
        <v>2018</v>
      </c>
      <c r="V24" s="3">
        <f t="shared" ref="V24" si="26">U24+1</f>
        <v>2019</v>
      </c>
      <c r="W24" s="3">
        <f t="shared" ref="W24" si="27">V24+1</f>
        <v>2020</v>
      </c>
      <c r="X24" s="3">
        <f t="shared" ref="X24" si="28">W24+1</f>
        <v>2021</v>
      </c>
      <c r="Y24" s="3">
        <f t="shared" ref="Y24" si="29">X24+1</f>
        <v>2022</v>
      </c>
    </row>
    <row r="25" spans="2:25" x14ac:dyDescent="0.2">
      <c r="B25" t="s">
        <v>110</v>
      </c>
      <c r="C25" s="4">
        <f>C17*1000000/C$14</f>
        <v>2545.8454505104905</v>
      </c>
      <c r="D25" s="4">
        <f t="shared" ref="D25:Y25" si="30">D17*1000000/D$14</f>
        <v>2623.9933845343144</v>
      </c>
      <c r="E25" s="4">
        <f t="shared" si="30"/>
        <v>2978.1393743373924</v>
      </c>
      <c r="F25" s="4">
        <f t="shared" si="30"/>
        <v>3128.2055054396651</v>
      </c>
      <c r="G25" s="4">
        <f t="shared" si="30"/>
        <v>3261.1561226666781</v>
      </c>
      <c r="H25" s="4">
        <f t="shared" si="30"/>
        <v>3417.5154596533762</v>
      </c>
      <c r="I25" s="4">
        <f t="shared" si="30"/>
        <v>3522.0666780508714</v>
      </c>
      <c r="J25" s="4">
        <f t="shared" si="30"/>
        <v>3690.1671861528075</v>
      </c>
      <c r="K25" s="4">
        <f t="shared" si="30"/>
        <v>3895.8087708154658</v>
      </c>
      <c r="L25" s="4">
        <f t="shared" si="30"/>
        <v>4051.5454248644205</v>
      </c>
      <c r="M25" s="4">
        <f t="shared" si="30"/>
        <v>3929.4626558608975</v>
      </c>
      <c r="N25" s="4">
        <f t="shared" si="30"/>
        <v>3809.5825264331284</v>
      </c>
      <c r="O25" s="4">
        <f t="shared" si="30"/>
        <v>3490.776781273943</v>
      </c>
      <c r="P25" s="4">
        <f t="shared" si="30"/>
        <v>3373.089974383347</v>
      </c>
      <c r="Q25" s="4">
        <f t="shared" si="30"/>
        <v>3407.6255459201188</v>
      </c>
      <c r="R25" s="4">
        <f t="shared" si="30"/>
        <v>3494.1657931390573</v>
      </c>
      <c r="S25" s="4">
        <f t="shared" si="30"/>
        <v>3453.8717203619312</v>
      </c>
      <c r="T25" s="4">
        <f t="shared" si="30"/>
        <v>3517.5343275179994</v>
      </c>
      <c r="U25" s="4">
        <f t="shared" si="30"/>
        <v>3598.2991490609693</v>
      </c>
      <c r="V25" s="4">
        <f t="shared" si="30"/>
        <v>3706.9393056040776</v>
      </c>
      <c r="W25" s="4">
        <f t="shared" si="30"/>
        <v>3922.4173969459121</v>
      </c>
      <c r="X25" s="4">
        <f t="shared" si="30"/>
        <v>4159.919441151038</v>
      </c>
      <c r="Y25" s="4">
        <f t="shared" si="30"/>
        <v>4042.1139994342175</v>
      </c>
    </row>
    <row r="26" spans="2:25" x14ac:dyDescent="0.2">
      <c r="B26" t="s">
        <v>111</v>
      </c>
      <c r="C26" s="4">
        <f t="shared" ref="C26:Y26" si="31">C18*1000000/C$14</f>
        <v>477.11920355739261</v>
      </c>
      <c r="D26" s="4">
        <f t="shared" si="31"/>
        <v>517.63887498314409</v>
      </c>
      <c r="E26" s="4">
        <f t="shared" si="31"/>
        <v>559.98143084382741</v>
      </c>
      <c r="F26" s="4">
        <f t="shared" si="31"/>
        <v>552.67316833206621</v>
      </c>
      <c r="G26" s="4">
        <f t="shared" si="31"/>
        <v>552.98966047260751</v>
      </c>
      <c r="H26" s="4">
        <f t="shared" si="31"/>
        <v>618.78682143304457</v>
      </c>
      <c r="I26" s="4">
        <f t="shared" si="31"/>
        <v>634.35330870208361</v>
      </c>
      <c r="J26" s="4">
        <f t="shared" si="31"/>
        <v>665.97749136135724</v>
      </c>
      <c r="K26" s="4">
        <f t="shared" si="31"/>
        <v>687.01368815409501</v>
      </c>
      <c r="L26" s="4">
        <f t="shared" si="31"/>
        <v>650.14809377435915</v>
      </c>
      <c r="M26" s="4">
        <f t="shared" si="31"/>
        <v>581.00819542547868</v>
      </c>
      <c r="N26" s="4">
        <f t="shared" si="31"/>
        <v>474.69205641784197</v>
      </c>
      <c r="O26" s="4">
        <f t="shared" si="31"/>
        <v>365.29652798918158</v>
      </c>
      <c r="P26" s="4">
        <f t="shared" si="31"/>
        <v>310.95542904102575</v>
      </c>
      <c r="Q26" s="4">
        <f t="shared" si="31"/>
        <v>297.20695202617816</v>
      </c>
      <c r="R26" s="4">
        <f t="shared" si="31"/>
        <v>364.82009441127042</v>
      </c>
      <c r="S26" s="4">
        <f t="shared" si="31"/>
        <v>267.29638655892478</v>
      </c>
      <c r="T26" s="4">
        <f t="shared" si="31"/>
        <v>287.85052641068904</v>
      </c>
      <c r="U26" s="4">
        <f t="shared" si="31"/>
        <v>311.91355800825511</v>
      </c>
      <c r="V26" s="4">
        <f t="shared" si="31"/>
        <v>315.78086794060624</v>
      </c>
      <c r="W26" s="4">
        <f t="shared" si="31"/>
        <v>396.61995701013615</v>
      </c>
      <c r="X26" s="4">
        <f t="shared" si="31"/>
        <v>509.22368702447386</v>
      </c>
      <c r="Y26" s="4">
        <f t="shared" si="31"/>
        <v>377.45476406356511</v>
      </c>
    </row>
    <row r="27" spans="2:25" x14ac:dyDescent="0.2">
      <c r="B27" t="s">
        <v>112</v>
      </c>
      <c r="C27" s="4">
        <f t="shared" ref="C27:Y27" si="32">C19*1000000/C$14</f>
        <v>2068.7262469530974</v>
      </c>
      <c r="D27" s="4">
        <f t="shared" si="32"/>
        <v>2106.3545095511699</v>
      </c>
      <c r="E27" s="4">
        <f t="shared" si="32"/>
        <v>2418.1579434935647</v>
      </c>
      <c r="F27" s="4">
        <f t="shared" si="32"/>
        <v>2575.5323371075992</v>
      </c>
      <c r="G27" s="4">
        <f t="shared" si="32"/>
        <v>2708.1664621940708</v>
      </c>
      <c r="H27" s="4">
        <f t="shared" si="32"/>
        <v>2798.7286382203315</v>
      </c>
      <c r="I27" s="4">
        <f t="shared" si="32"/>
        <v>2887.7133693487876</v>
      </c>
      <c r="J27" s="4">
        <f t="shared" si="32"/>
        <v>3024.1896947914497</v>
      </c>
      <c r="K27" s="4">
        <f t="shared" si="32"/>
        <v>3208.7950826613705</v>
      </c>
      <c r="L27" s="4">
        <f t="shared" si="32"/>
        <v>3401.3973310900615</v>
      </c>
      <c r="M27" s="4">
        <f t="shared" si="32"/>
        <v>3348.4544604354182</v>
      </c>
      <c r="N27" s="4">
        <f t="shared" si="32"/>
        <v>3334.8904700152862</v>
      </c>
      <c r="O27" s="4">
        <f t="shared" si="32"/>
        <v>3125.4802532847621</v>
      </c>
      <c r="P27" s="4">
        <f t="shared" si="32"/>
        <v>3062.134545342321</v>
      </c>
      <c r="Q27" s="4">
        <f t="shared" si="32"/>
        <v>3110.4185938939409</v>
      </c>
      <c r="R27" s="4">
        <f t="shared" si="32"/>
        <v>3129.3456987277864</v>
      </c>
      <c r="S27" s="4">
        <f t="shared" si="32"/>
        <v>3186.5753338030063</v>
      </c>
      <c r="T27" s="4">
        <f t="shared" si="32"/>
        <v>3229.6838011073105</v>
      </c>
      <c r="U27" s="4">
        <f t="shared" si="32"/>
        <v>3286.3855910527141</v>
      </c>
      <c r="V27" s="4">
        <f t="shared" si="32"/>
        <v>3391.1584376634719</v>
      </c>
      <c r="W27" s="4">
        <f t="shared" si="32"/>
        <v>3525.7974399357759</v>
      </c>
      <c r="X27" s="4">
        <f t="shared" si="32"/>
        <v>3650.6957541265633</v>
      </c>
      <c r="Y27" s="4">
        <f t="shared" si="32"/>
        <v>3664.6592353706524</v>
      </c>
    </row>
    <row r="28" spans="2:25" x14ac:dyDescent="0.2">
      <c r="B28" t="s">
        <v>113</v>
      </c>
      <c r="C28" s="4">
        <f t="shared" ref="C28:Y28" si="33">C20*1000000/C$14</f>
        <v>2431.066438528675</v>
      </c>
      <c r="D28" s="4">
        <f t="shared" si="33"/>
        <v>2477.8028800298121</v>
      </c>
      <c r="E28" s="4">
        <f t="shared" si="33"/>
        <v>2861.6261354506059</v>
      </c>
      <c r="F28" s="4">
        <f t="shared" si="33"/>
        <v>3013.2621681791325</v>
      </c>
      <c r="G28" s="4">
        <f t="shared" si="33"/>
        <v>3241.1757458252678</v>
      </c>
      <c r="H28" s="4">
        <f t="shared" si="33"/>
        <v>3343.8611870066798</v>
      </c>
      <c r="I28" s="4">
        <f t="shared" si="33"/>
        <v>3505.6126875090204</v>
      </c>
      <c r="J28" s="4">
        <f t="shared" si="33"/>
        <v>3605.9211061424021</v>
      </c>
      <c r="K28" s="4">
        <f t="shared" si="33"/>
        <v>3452.3583546930913</v>
      </c>
      <c r="L28" s="4">
        <f t="shared" si="33"/>
        <v>3552.0769959210438</v>
      </c>
      <c r="M28" s="4">
        <f t="shared" si="33"/>
        <v>3016.2786275841013</v>
      </c>
      <c r="N28" s="4">
        <f t="shared" si="33"/>
        <v>2572.0174973432063</v>
      </c>
      <c r="O28" s="4">
        <f t="shared" si="33"/>
        <v>3026.4428010254769</v>
      </c>
      <c r="P28" s="4">
        <f t="shared" si="33"/>
        <v>3004.0092969914622</v>
      </c>
      <c r="Q28" s="4">
        <f t="shared" si="33"/>
        <v>2982.0621565441961</v>
      </c>
      <c r="R28" s="4">
        <f t="shared" si="33"/>
        <v>3065.8513330898209</v>
      </c>
      <c r="S28" s="4">
        <f t="shared" si="33"/>
        <v>3238.8246740933241</v>
      </c>
      <c r="T28" s="4">
        <f t="shared" si="33"/>
        <v>3424.3654246192955</v>
      </c>
      <c r="U28" s="4">
        <f t="shared" si="33"/>
        <v>3525.8682154563676</v>
      </c>
      <c r="V28" s="4">
        <f t="shared" si="33"/>
        <v>3548.5740131857438</v>
      </c>
      <c r="W28" s="4">
        <f t="shared" si="33"/>
        <v>3880.4541933032015</v>
      </c>
      <c r="X28" s="4">
        <f t="shared" si="33"/>
        <v>4154.8614745848745</v>
      </c>
      <c r="Y28" s="4">
        <f t="shared" si="33"/>
        <v>3742.9175730625088</v>
      </c>
    </row>
    <row r="29" spans="2:25" x14ac:dyDescent="0.2">
      <c r="B29" t="s">
        <v>114</v>
      </c>
      <c r="C29" s="4">
        <f t="shared" ref="C29:Y29" si="34">C21*1000000/C$14</f>
        <v>1542.4719486818528</v>
      </c>
      <c r="D29" s="4">
        <f t="shared" si="34"/>
        <v>1575.627462818371</v>
      </c>
      <c r="E29" s="4">
        <f t="shared" si="34"/>
        <v>1595.3546646264899</v>
      </c>
      <c r="F29" s="4">
        <f t="shared" si="34"/>
        <v>1637.1125591869056</v>
      </c>
      <c r="G29" s="4">
        <f t="shared" si="34"/>
        <v>1734.6496395678387</v>
      </c>
      <c r="H29" s="4">
        <f t="shared" si="34"/>
        <v>1758.9571015615641</v>
      </c>
      <c r="I29" s="4">
        <f t="shared" si="34"/>
        <v>1815.2377023204699</v>
      </c>
      <c r="J29" s="4">
        <f t="shared" si="34"/>
        <v>1919.352844985548</v>
      </c>
      <c r="K29" s="4">
        <f t="shared" si="34"/>
        <v>1911.241435403148</v>
      </c>
      <c r="L29" s="4">
        <f t="shared" si="34"/>
        <v>2006.6527216693805</v>
      </c>
      <c r="M29" s="4">
        <f t="shared" si="34"/>
        <v>1629.2552112005133</v>
      </c>
      <c r="N29" s="4">
        <f t="shared" si="34"/>
        <v>1103.9077352498937</v>
      </c>
      <c r="O29" s="4">
        <f t="shared" si="34"/>
        <v>1278.6394132618545</v>
      </c>
      <c r="P29" s="4">
        <f t="shared" si="34"/>
        <v>1523.0437796843805</v>
      </c>
      <c r="Q29" s="4">
        <f t="shared" si="34"/>
        <v>1489.4491005462946</v>
      </c>
      <c r="R29" s="4">
        <f t="shared" si="34"/>
        <v>1493.9570215396354</v>
      </c>
      <c r="S29" s="4">
        <f t="shared" si="34"/>
        <v>1608.9443425912732</v>
      </c>
      <c r="T29" s="4">
        <f t="shared" si="34"/>
        <v>1693.3699758539915</v>
      </c>
      <c r="U29" s="4">
        <f t="shared" si="34"/>
        <v>1709.7843018704721</v>
      </c>
      <c r="V29" s="4">
        <f t="shared" si="34"/>
        <v>1696.3886366408794</v>
      </c>
      <c r="W29" s="4">
        <f t="shared" si="34"/>
        <v>2029.4412060089362</v>
      </c>
      <c r="X29" s="4">
        <f t="shared" si="34"/>
        <v>2140.8824117459244</v>
      </c>
      <c r="Y29" s="4">
        <f t="shared" si="34"/>
        <v>1742.0156381835441</v>
      </c>
    </row>
    <row r="30" spans="2:25" x14ac:dyDescent="0.2">
      <c r="B30" t="s">
        <v>115</v>
      </c>
      <c r="C30" s="4">
        <f t="shared" ref="C30:Y30" si="35">C22*1000000/C$14</f>
        <v>888.59448984682183</v>
      </c>
      <c r="D30" s="4">
        <f t="shared" si="35"/>
        <v>902.1754172114413</v>
      </c>
      <c r="E30" s="4">
        <f t="shared" si="35"/>
        <v>1266.2714708241158</v>
      </c>
      <c r="F30" s="4">
        <f t="shared" si="35"/>
        <v>1376.1496089922268</v>
      </c>
      <c r="G30" s="4">
        <f t="shared" si="35"/>
        <v>1506.5261062574289</v>
      </c>
      <c r="H30" s="4">
        <f t="shared" si="35"/>
        <v>1584.9040854451162</v>
      </c>
      <c r="I30" s="4">
        <f t="shared" si="35"/>
        <v>1690.3749851885505</v>
      </c>
      <c r="J30" s="4">
        <f t="shared" si="35"/>
        <v>1686.5682611568545</v>
      </c>
      <c r="K30" s="4">
        <f t="shared" si="35"/>
        <v>1541.1169192899436</v>
      </c>
      <c r="L30" s="4">
        <f t="shared" si="35"/>
        <v>1545.4242742516628</v>
      </c>
      <c r="M30" s="4">
        <f t="shared" si="35"/>
        <v>1387.023416383588</v>
      </c>
      <c r="N30" s="4">
        <f t="shared" si="35"/>
        <v>1468.1097620933126</v>
      </c>
      <c r="O30" s="4">
        <f t="shared" si="35"/>
        <v>1747.8033877636224</v>
      </c>
      <c r="P30" s="4">
        <f t="shared" si="35"/>
        <v>1480.9655173070814</v>
      </c>
      <c r="Q30" s="4">
        <f t="shared" si="35"/>
        <v>1492.6130559979019</v>
      </c>
      <c r="R30" s="4">
        <f t="shared" si="35"/>
        <v>1571.8943115501852</v>
      </c>
      <c r="S30" s="4">
        <f t="shared" si="35"/>
        <v>1629.8803315020511</v>
      </c>
      <c r="T30" s="4">
        <f t="shared" si="35"/>
        <v>1730.9954487653044</v>
      </c>
      <c r="U30" s="4">
        <f t="shared" si="35"/>
        <v>1816.0839135858957</v>
      </c>
      <c r="V30" s="4">
        <f t="shared" si="35"/>
        <v>1852.1853765448641</v>
      </c>
      <c r="W30" s="4">
        <f t="shared" si="35"/>
        <v>1851.0129872942653</v>
      </c>
      <c r="X30" s="4">
        <f t="shared" si="35"/>
        <v>2013.9790628389492</v>
      </c>
      <c r="Y30" s="4">
        <f t="shared" si="35"/>
        <v>2000.9019348789645</v>
      </c>
    </row>
    <row r="33" spans="2:25" x14ac:dyDescent="0.2">
      <c r="C33" s="3">
        <v>2000</v>
      </c>
      <c r="D33" s="3">
        <f>C33+1</f>
        <v>2001</v>
      </c>
      <c r="E33" s="3">
        <f t="shared" ref="E33" si="36">D33+1</f>
        <v>2002</v>
      </c>
      <c r="F33" s="3">
        <f t="shared" ref="F33" si="37">E33+1</f>
        <v>2003</v>
      </c>
      <c r="G33" s="3">
        <f t="shared" ref="G33" si="38">F33+1</f>
        <v>2004</v>
      </c>
      <c r="H33" s="3">
        <f t="shared" ref="H33" si="39">G33+1</f>
        <v>2005</v>
      </c>
      <c r="I33" s="3">
        <f t="shared" ref="I33" si="40">H33+1</f>
        <v>2006</v>
      </c>
      <c r="J33" s="3">
        <f t="shared" ref="J33" si="41">I33+1</f>
        <v>2007</v>
      </c>
      <c r="K33" s="3">
        <f t="shared" ref="K33" si="42">J33+1</f>
        <v>2008</v>
      </c>
      <c r="L33" s="3">
        <f t="shared" ref="L33" si="43">K33+1</f>
        <v>2009</v>
      </c>
      <c r="M33" s="3">
        <f t="shared" ref="M33" si="44">L33+1</f>
        <v>2010</v>
      </c>
      <c r="N33" s="3">
        <f t="shared" ref="N33" si="45">M33+1</f>
        <v>2011</v>
      </c>
      <c r="O33" s="3">
        <f t="shared" ref="O33" si="46">N33+1</f>
        <v>2012</v>
      </c>
      <c r="P33" s="3">
        <f t="shared" ref="P33" si="47">O33+1</f>
        <v>2013</v>
      </c>
      <c r="Q33" s="3">
        <f t="shared" ref="Q33" si="48">P33+1</f>
        <v>2014</v>
      </c>
      <c r="R33" s="3">
        <f t="shared" ref="R33" si="49">Q33+1</f>
        <v>2015</v>
      </c>
      <c r="S33" s="3">
        <f t="shared" ref="S33" si="50">R33+1</f>
        <v>2016</v>
      </c>
      <c r="T33" s="3">
        <f t="shared" ref="T33" si="51">S33+1</f>
        <v>2017</v>
      </c>
      <c r="U33" s="3">
        <f t="shared" ref="U33" si="52">T33+1</f>
        <v>2018</v>
      </c>
      <c r="V33" s="3">
        <f t="shared" ref="V33" si="53">U33+1</f>
        <v>2019</v>
      </c>
      <c r="W33" s="3">
        <f t="shared" ref="W33" si="54">V33+1</f>
        <v>2020</v>
      </c>
      <c r="X33" s="3">
        <f t="shared" ref="X33" si="55">W33+1</f>
        <v>2021</v>
      </c>
      <c r="Y33" s="3">
        <f t="shared" ref="Y33" si="56">X33+1</f>
        <v>2022</v>
      </c>
    </row>
    <row r="34" spans="2:25" x14ac:dyDescent="0.2">
      <c r="B34" t="s">
        <v>114</v>
      </c>
      <c r="C34" s="4">
        <f>C29</f>
        <v>1542.4719486818528</v>
      </c>
      <c r="D34" s="4">
        <f t="shared" ref="D34:Y34" si="57">D29</f>
        <v>1575.627462818371</v>
      </c>
      <c r="E34" s="4">
        <f t="shared" si="57"/>
        <v>1595.3546646264899</v>
      </c>
      <c r="F34" s="4">
        <f t="shared" si="57"/>
        <v>1637.1125591869056</v>
      </c>
      <c r="G34" s="4">
        <f t="shared" si="57"/>
        <v>1734.6496395678387</v>
      </c>
      <c r="H34" s="4">
        <f t="shared" si="57"/>
        <v>1758.9571015615641</v>
      </c>
      <c r="I34" s="4">
        <f t="shared" si="57"/>
        <v>1815.2377023204699</v>
      </c>
      <c r="J34" s="4">
        <f t="shared" si="57"/>
        <v>1919.352844985548</v>
      </c>
      <c r="K34" s="4">
        <f t="shared" si="57"/>
        <v>1911.241435403148</v>
      </c>
      <c r="L34" s="4">
        <f t="shared" si="57"/>
        <v>2006.6527216693805</v>
      </c>
      <c r="M34" s="4">
        <f t="shared" si="57"/>
        <v>1629.2552112005133</v>
      </c>
      <c r="N34" s="4">
        <f t="shared" si="57"/>
        <v>1103.9077352498937</v>
      </c>
      <c r="O34" s="4">
        <f t="shared" si="57"/>
        <v>1278.6394132618545</v>
      </c>
      <c r="P34" s="4">
        <f t="shared" si="57"/>
        <v>1523.0437796843805</v>
      </c>
      <c r="Q34" s="4">
        <f t="shared" si="57"/>
        <v>1489.4491005462946</v>
      </c>
      <c r="R34" s="4">
        <f t="shared" si="57"/>
        <v>1493.9570215396354</v>
      </c>
      <c r="S34" s="4">
        <f t="shared" si="57"/>
        <v>1608.9443425912732</v>
      </c>
      <c r="T34" s="4">
        <f t="shared" si="57"/>
        <v>1693.3699758539915</v>
      </c>
      <c r="U34" s="4">
        <f t="shared" si="57"/>
        <v>1709.7843018704721</v>
      </c>
      <c r="V34" s="4">
        <f t="shared" si="57"/>
        <v>1696.3886366408794</v>
      </c>
      <c r="W34" s="4">
        <f t="shared" si="57"/>
        <v>2029.4412060089362</v>
      </c>
      <c r="X34" s="4">
        <f t="shared" si="57"/>
        <v>2140.8824117459244</v>
      </c>
      <c r="Y34" s="4">
        <f t="shared" si="57"/>
        <v>1742.0156381835441</v>
      </c>
    </row>
    <row r="35" spans="2:25" x14ac:dyDescent="0.2">
      <c r="B35" t="s">
        <v>115</v>
      </c>
      <c r="C35" s="4">
        <f>C30</f>
        <v>888.59448984682183</v>
      </c>
      <c r="D35" s="4">
        <f t="shared" ref="D35:Y35" si="58">D30</f>
        <v>902.1754172114413</v>
      </c>
      <c r="E35" s="4">
        <f t="shared" si="58"/>
        <v>1266.2714708241158</v>
      </c>
      <c r="F35" s="4">
        <f t="shared" si="58"/>
        <v>1376.1496089922268</v>
      </c>
      <c r="G35" s="4">
        <f t="shared" si="58"/>
        <v>1506.5261062574289</v>
      </c>
      <c r="H35" s="4">
        <f t="shared" si="58"/>
        <v>1584.9040854451162</v>
      </c>
      <c r="I35" s="4">
        <f t="shared" si="58"/>
        <v>1690.3749851885505</v>
      </c>
      <c r="J35" s="4">
        <f t="shared" si="58"/>
        <v>1686.5682611568545</v>
      </c>
      <c r="K35" s="4">
        <f t="shared" si="58"/>
        <v>1541.1169192899436</v>
      </c>
      <c r="L35" s="4">
        <f t="shared" si="58"/>
        <v>1545.4242742516628</v>
      </c>
      <c r="M35" s="4">
        <f t="shared" si="58"/>
        <v>1387.023416383588</v>
      </c>
      <c r="N35" s="4">
        <f t="shared" si="58"/>
        <v>1468.1097620933126</v>
      </c>
      <c r="O35" s="4">
        <f t="shared" si="58"/>
        <v>1747.8033877636224</v>
      </c>
      <c r="P35" s="4">
        <f t="shared" si="58"/>
        <v>1480.9655173070814</v>
      </c>
      <c r="Q35" s="4">
        <f t="shared" si="58"/>
        <v>1492.6130559979019</v>
      </c>
      <c r="R35" s="4">
        <f t="shared" si="58"/>
        <v>1571.8943115501852</v>
      </c>
      <c r="S35" s="4">
        <f t="shared" si="58"/>
        <v>1629.8803315020511</v>
      </c>
      <c r="T35" s="4">
        <f t="shared" si="58"/>
        <v>1730.9954487653044</v>
      </c>
      <c r="U35" s="4">
        <f t="shared" si="58"/>
        <v>1816.0839135858957</v>
      </c>
      <c r="V35" s="4">
        <f t="shared" si="58"/>
        <v>1852.1853765448641</v>
      </c>
      <c r="W35" s="4">
        <f t="shared" si="58"/>
        <v>1851.0129872942653</v>
      </c>
      <c r="X35" s="4">
        <f t="shared" si="58"/>
        <v>2013.9790628389492</v>
      </c>
      <c r="Y35" s="4">
        <f t="shared" si="58"/>
        <v>2000.9019348789645</v>
      </c>
    </row>
    <row r="54" spans="2:25" x14ac:dyDescent="0.2">
      <c r="C54" s="3">
        <v>2000</v>
      </c>
      <c r="D54" s="3">
        <f>C54+1</f>
        <v>2001</v>
      </c>
      <c r="E54" s="3">
        <f t="shared" ref="E54" si="59">D54+1</f>
        <v>2002</v>
      </c>
      <c r="F54" s="3">
        <f t="shared" ref="F54" si="60">E54+1</f>
        <v>2003</v>
      </c>
      <c r="G54" s="3">
        <f t="shared" ref="G54" si="61">F54+1</f>
        <v>2004</v>
      </c>
      <c r="H54" s="3">
        <f t="shared" ref="H54" si="62">G54+1</f>
        <v>2005</v>
      </c>
      <c r="I54" s="3">
        <f t="shared" ref="I54" si="63">H54+1</f>
        <v>2006</v>
      </c>
      <c r="J54" s="3">
        <f t="shared" ref="J54" si="64">I54+1</f>
        <v>2007</v>
      </c>
      <c r="K54" s="3">
        <f t="shared" ref="K54" si="65">J54+1</f>
        <v>2008</v>
      </c>
      <c r="L54" s="3">
        <f t="shared" ref="L54" si="66">K54+1</f>
        <v>2009</v>
      </c>
      <c r="M54" s="3">
        <f t="shared" ref="M54" si="67">L54+1</f>
        <v>2010</v>
      </c>
      <c r="N54" s="3">
        <f t="shared" ref="N54" si="68">M54+1</f>
        <v>2011</v>
      </c>
      <c r="O54" s="3">
        <f t="shared" ref="O54" si="69">N54+1</f>
        <v>2012</v>
      </c>
      <c r="P54" s="3">
        <f t="shared" ref="P54" si="70">O54+1</f>
        <v>2013</v>
      </c>
      <c r="Q54" s="3">
        <f t="shared" ref="Q54" si="71">P54+1</f>
        <v>2014</v>
      </c>
      <c r="R54" s="3">
        <f t="shared" ref="R54" si="72">Q54+1</f>
        <v>2015</v>
      </c>
      <c r="S54" s="3">
        <f t="shared" ref="S54" si="73">R54+1</f>
        <v>2016</v>
      </c>
      <c r="T54" s="3">
        <f t="shared" ref="T54" si="74">S54+1</f>
        <v>2017</v>
      </c>
      <c r="U54" s="3">
        <f t="shared" ref="U54" si="75">T54+1</f>
        <v>2018</v>
      </c>
      <c r="V54" s="3">
        <f t="shared" ref="V54" si="76">U54+1</f>
        <v>2019</v>
      </c>
      <c r="W54" s="3">
        <f t="shared" ref="W54" si="77">V54+1</f>
        <v>2020</v>
      </c>
      <c r="X54" s="3">
        <f t="shared" ref="X54" si="78">W54+1</f>
        <v>2021</v>
      </c>
      <c r="Y54" s="3">
        <f t="shared" ref="Y54" si="79">X54+1</f>
        <v>2022</v>
      </c>
    </row>
    <row r="55" spans="2:25" x14ac:dyDescent="0.2">
      <c r="B55" t="s">
        <v>116</v>
      </c>
      <c r="C55" s="4">
        <f>C25-C30</f>
        <v>1657.2509606636686</v>
      </c>
      <c r="D55" s="4">
        <f t="shared" ref="D55:Y55" si="80">D25-D30</f>
        <v>1721.8179673228731</v>
      </c>
      <c r="E55" s="4">
        <f t="shared" si="80"/>
        <v>1711.8679035132766</v>
      </c>
      <c r="F55" s="4">
        <f t="shared" si="80"/>
        <v>1752.0558964474383</v>
      </c>
      <c r="G55" s="4">
        <f t="shared" si="80"/>
        <v>1754.6300164092493</v>
      </c>
      <c r="H55" s="4">
        <f t="shared" si="80"/>
        <v>1832.61137420826</v>
      </c>
      <c r="I55" s="4">
        <f t="shared" si="80"/>
        <v>1831.6916928623209</v>
      </c>
      <c r="J55" s="4">
        <f t="shared" si="80"/>
        <v>2003.598924995953</v>
      </c>
      <c r="K55" s="4">
        <f t="shared" si="80"/>
        <v>2354.691851525522</v>
      </c>
      <c r="L55" s="4">
        <f t="shared" si="80"/>
        <v>2506.1211506127574</v>
      </c>
      <c r="M55" s="4">
        <f t="shared" si="80"/>
        <v>2542.4392394773095</v>
      </c>
      <c r="N55" s="4">
        <f t="shared" si="80"/>
        <v>2341.4727643398155</v>
      </c>
      <c r="O55" s="4">
        <f t="shared" si="80"/>
        <v>1742.9733935103206</v>
      </c>
      <c r="P55" s="4">
        <f t="shared" si="80"/>
        <v>1892.1244570762656</v>
      </c>
      <c r="Q55" s="4">
        <f t="shared" si="80"/>
        <v>1915.0124899222169</v>
      </c>
      <c r="R55" s="4">
        <f t="shared" si="80"/>
        <v>1922.2714815888721</v>
      </c>
      <c r="S55" s="4">
        <f t="shared" si="80"/>
        <v>1823.9913888598801</v>
      </c>
      <c r="T55" s="4">
        <f t="shared" si="80"/>
        <v>1786.5388787526949</v>
      </c>
      <c r="U55" s="4">
        <f t="shared" si="80"/>
        <v>1782.2152354750735</v>
      </c>
      <c r="V55" s="4">
        <f t="shared" si="80"/>
        <v>1854.7539290592135</v>
      </c>
      <c r="W55" s="4">
        <f t="shared" si="80"/>
        <v>2071.4044096516468</v>
      </c>
      <c r="X55" s="4">
        <f t="shared" si="80"/>
        <v>2145.9403783120888</v>
      </c>
      <c r="Y55" s="4">
        <f t="shared" si="80"/>
        <v>2041.2120645552529</v>
      </c>
    </row>
    <row r="56" spans="2:25" x14ac:dyDescent="0.2">
      <c r="B56" t="s">
        <v>117</v>
      </c>
      <c r="C56" s="4">
        <f>C34</f>
        <v>1542.4719486818528</v>
      </c>
      <c r="D56" s="4">
        <f t="shared" ref="D56:Y56" si="81">D34</f>
        <v>1575.627462818371</v>
      </c>
      <c r="E56" s="4">
        <f t="shared" si="81"/>
        <v>1595.3546646264899</v>
      </c>
      <c r="F56" s="4">
        <f t="shared" si="81"/>
        <v>1637.1125591869056</v>
      </c>
      <c r="G56" s="4">
        <f t="shared" si="81"/>
        <v>1734.6496395678387</v>
      </c>
      <c r="H56" s="4">
        <f t="shared" si="81"/>
        <v>1758.9571015615641</v>
      </c>
      <c r="I56" s="4">
        <f t="shared" si="81"/>
        <v>1815.2377023204699</v>
      </c>
      <c r="J56" s="4">
        <f t="shared" si="81"/>
        <v>1919.352844985548</v>
      </c>
      <c r="K56" s="4">
        <f t="shared" si="81"/>
        <v>1911.241435403148</v>
      </c>
      <c r="L56" s="4">
        <f t="shared" si="81"/>
        <v>2006.6527216693805</v>
      </c>
      <c r="M56" s="4">
        <f t="shared" si="81"/>
        <v>1629.2552112005133</v>
      </c>
      <c r="N56" s="4">
        <f t="shared" si="81"/>
        <v>1103.9077352498937</v>
      </c>
      <c r="O56" s="4">
        <f t="shared" si="81"/>
        <v>1278.6394132618545</v>
      </c>
      <c r="P56" s="4">
        <f t="shared" si="81"/>
        <v>1523.0437796843805</v>
      </c>
      <c r="Q56" s="4">
        <f t="shared" si="81"/>
        <v>1489.4491005462946</v>
      </c>
      <c r="R56" s="4">
        <f t="shared" si="81"/>
        <v>1493.9570215396354</v>
      </c>
      <c r="S56" s="4">
        <f t="shared" si="81"/>
        <v>1608.9443425912732</v>
      </c>
      <c r="T56" s="4">
        <f t="shared" si="81"/>
        <v>1693.3699758539915</v>
      </c>
      <c r="U56" s="4">
        <f t="shared" si="81"/>
        <v>1709.7843018704721</v>
      </c>
      <c r="V56" s="4">
        <f t="shared" si="81"/>
        <v>1696.3886366408794</v>
      </c>
      <c r="W56" s="4">
        <f t="shared" si="81"/>
        <v>2029.4412060089362</v>
      </c>
      <c r="X56" s="4">
        <f t="shared" si="81"/>
        <v>2140.8824117459244</v>
      </c>
      <c r="Y56" s="4">
        <f t="shared" si="81"/>
        <v>1742.0156381835441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INDICE</vt:lpstr>
      <vt:lpstr>recursos</vt:lpstr>
      <vt:lpstr>empleos</vt:lpstr>
      <vt:lpstr>otras variables</vt:lpstr>
      <vt:lpstr>Sheet2</vt:lpstr>
      <vt:lpstr>Sheet1</vt:lpstr>
    </vt:vector>
  </TitlesOfParts>
  <Company>IAE - CSIC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DE LA FUENTE</dc:creator>
  <cp:lastModifiedBy>Ángel de la Fuente</cp:lastModifiedBy>
  <dcterms:created xsi:type="dcterms:W3CDTF">2017-04-22T22:29:43Z</dcterms:created>
  <dcterms:modified xsi:type="dcterms:W3CDTF">2026-05-29T12:04:46Z</dcterms:modified>
</cp:coreProperties>
</file>